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\Папка обмена\Карпюк\Типовые формы\Ижморская ТГ\"/>
    </mc:Choice>
  </mc:AlternateContent>
  <xr:revisionPtr revIDLastSave="0" documentId="13_ncr:1_{03B5399D-1BD2-4645-B133-FA0A0D0A9A64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Титул" sheetId="20" r:id="rId1"/>
    <sheet name="1" sheetId="1" r:id="rId2"/>
    <sheet name="2" sheetId="2" r:id="rId3"/>
    <sheet name="3" sheetId="3" r:id="rId4"/>
    <sheet name="4" sheetId="4" r:id="rId5"/>
    <sheet name="5" sheetId="5" r:id="rId6"/>
    <sheet name="6" sheetId="6" r:id="rId7"/>
    <sheet name="7" sheetId="7" r:id="rId8"/>
    <sheet name="8" sheetId="8" r:id="rId9"/>
    <sheet name="9" sheetId="9" r:id="rId10"/>
    <sheet name="10" sheetId="10" r:id="rId11"/>
    <sheet name="11" sheetId="11" r:id="rId12"/>
    <sheet name="12" sheetId="12" r:id="rId13"/>
    <sheet name="13" sheetId="13" r:id="rId14"/>
    <sheet name="14" sheetId="14" r:id="rId15"/>
    <sheet name="15" sheetId="15" r:id="rId16"/>
    <sheet name="16" sheetId="16" r:id="rId17"/>
    <sheet name="17" sheetId="17" r:id="rId18"/>
    <sheet name="18" sheetId="18" r:id="rId19"/>
    <sheet name="19" sheetId="19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2" l="1"/>
  <c r="H6" i="12"/>
  <c r="M57" i="8" l="1"/>
  <c r="L57" i="8"/>
  <c r="M56" i="8"/>
  <c r="L56" i="8"/>
  <c r="M55" i="8"/>
  <c r="L55" i="8"/>
  <c r="M54" i="8"/>
  <c r="L54" i="8"/>
  <c r="M53" i="8"/>
  <c r="L53" i="8"/>
  <c r="M52" i="8"/>
  <c r="L52" i="8"/>
  <c r="M51" i="8"/>
  <c r="L51" i="8"/>
  <c r="J57" i="8"/>
  <c r="I57" i="8"/>
  <c r="J56" i="8"/>
  <c r="I56" i="8"/>
  <c r="J55" i="8"/>
  <c r="I55" i="8"/>
  <c r="J54" i="8"/>
  <c r="I54" i="8"/>
  <c r="J53" i="8"/>
  <c r="I53" i="8"/>
  <c r="J52" i="8"/>
  <c r="I52" i="8"/>
  <c r="J51" i="8"/>
  <c r="I51" i="8"/>
  <c r="M48" i="8"/>
  <c r="L48" i="8"/>
  <c r="M47" i="8"/>
  <c r="L47" i="8"/>
  <c r="J48" i="8"/>
  <c r="I48" i="8"/>
  <c r="J47" i="8"/>
  <c r="I47" i="8"/>
  <c r="M44" i="8"/>
  <c r="L44" i="8"/>
  <c r="M43" i="8"/>
  <c r="L43" i="8"/>
  <c r="J44" i="8"/>
  <c r="I44" i="8"/>
  <c r="J43" i="8"/>
  <c r="I43" i="8"/>
  <c r="M40" i="8"/>
  <c r="L40" i="8"/>
  <c r="J40" i="8"/>
  <c r="I40" i="8"/>
  <c r="M39" i="8"/>
  <c r="L39" i="8"/>
  <c r="J39" i="8"/>
  <c r="I39" i="8"/>
  <c r="M33" i="8"/>
  <c r="L33" i="8"/>
  <c r="M32" i="8"/>
  <c r="L32" i="8"/>
  <c r="J33" i="8"/>
  <c r="I33" i="8"/>
  <c r="J32" i="8"/>
  <c r="I32" i="8"/>
  <c r="M30" i="8"/>
  <c r="L30" i="8"/>
  <c r="J30" i="8"/>
  <c r="I30" i="8"/>
  <c r="M18" i="8"/>
  <c r="L18" i="8"/>
  <c r="J18" i="8"/>
  <c r="I18" i="8"/>
  <c r="J33" i="17" l="1"/>
  <c r="I33" i="17"/>
  <c r="E9" i="19"/>
  <c r="E10" i="19"/>
  <c r="E11" i="19"/>
  <c r="E12" i="19"/>
  <c r="E13" i="19"/>
  <c r="E15" i="19"/>
  <c r="E16" i="19"/>
  <c r="E18" i="19"/>
  <c r="E19" i="19"/>
  <c r="E8" i="19"/>
  <c r="D17" i="19"/>
  <c r="E17" i="19" s="1"/>
  <c r="D14" i="19"/>
  <c r="E14" i="19" s="1"/>
  <c r="J59" i="17"/>
  <c r="J51" i="17" l="1"/>
  <c r="I51" i="17"/>
  <c r="J9" i="17"/>
  <c r="J6" i="17" s="1"/>
  <c r="J50" i="17" s="1"/>
  <c r="J52" i="17" s="1"/>
  <c r="I9" i="17"/>
  <c r="I6" i="17" s="1"/>
  <c r="I50" i="17" s="1"/>
  <c r="I52" i="17" s="1"/>
  <c r="J17" i="17"/>
  <c r="I17" i="17"/>
  <c r="I7" i="12" l="1"/>
  <c r="H7" i="12"/>
  <c r="K59" i="8"/>
  <c r="H59" i="8"/>
  <c r="K36" i="8"/>
  <c r="H36" i="8"/>
  <c r="K28" i="8"/>
  <c r="H28" i="8"/>
  <c r="J28" i="8" l="1"/>
  <c r="I28" i="8"/>
  <c r="J36" i="8"/>
  <c r="I36" i="8"/>
  <c r="H60" i="8"/>
  <c r="M28" i="8"/>
  <c r="L28" i="8"/>
  <c r="M36" i="8"/>
  <c r="L36" i="8"/>
  <c r="K60" i="8"/>
  <c r="K21" i="8"/>
  <c r="H21" i="8"/>
  <c r="O48" i="6"/>
  <c r="J21" i="8" l="1"/>
  <c r="I21" i="8"/>
  <c r="H61" i="8"/>
  <c r="H25" i="8"/>
  <c r="M21" i="8"/>
  <c r="L21" i="8"/>
  <c r="K61" i="8"/>
  <c r="K25" i="8"/>
  <c r="J25" i="8" l="1"/>
  <c r="I25" i="8"/>
  <c r="H27" i="8"/>
  <c r="M25" i="8"/>
  <c r="L25" i="8"/>
  <c r="K27" i="8"/>
  <c r="M27" i="8" l="1"/>
  <c r="L27" i="8"/>
  <c r="J27" i="8"/>
  <c r="I27" i="8"/>
</calcChain>
</file>

<file path=xl/sharedStrings.xml><?xml version="1.0" encoding="utf-8"?>
<sst xmlns="http://schemas.openxmlformats.org/spreadsheetml/2006/main" count="1993" uniqueCount="780">
  <si>
    <t>Экспертное заключение</t>
  </si>
  <si>
    <t>исполнительного органа субъекта Российской Федерации в области государственного регулирования тарифов об установлении тарифов на тепловую энергию (мощность) методом экономически обоснованных расходов (затрат)</t>
  </si>
  <si>
    <t>по результатам экспертизы предложения</t>
  </si>
  <si>
    <t>об установлении тарифов на тепловую энергию (мощность) методом экономически обоснованных расходов (затрат)</t>
  </si>
  <si>
    <t>1. Сведения о регулируемой организации (далее - организация)</t>
  </si>
  <si>
    <t>Полное наименование организации/фамилия, имя, отчество (при наличии) индивидуального предпринимателя в соответствии с данными из Единого государственного реестра юридических лиц (далее - ЕГРЮЛ)/Единого государственного реестра индивидуальных предпринимателей</t>
  </si>
  <si>
    <t>Сокращенное наименование организации (при наличии) в соответствии с данными из ЕГРЮЛ</t>
  </si>
  <si>
    <t>Наименование обособленного подразделения (при наличии)</t>
  </si>
  <si>
    <t>Основной государственный регистрационный номер/Основной государственный регистрационный номер индивидуального предпринимателя</t>
  </si>
  <si>
    <t>Идентификационный номер налогоплательщика</t>
  </si>
  <si>
    <t>Код причины постановки на учет</t>
  </si>
  <si>
    <t>Код по общероссийскому классификатору предприятий и организаций</t>
  </si>
  <si>
    <t>Организационно-правовая форма организации</t>
  </si>
  <si>
    <t>Адрес организации в пределах ее места нахождения/адрес регистрации по месту жительства индивидуального предпринимателя</t>
  </si>
  <si>
    <t>Почтовый адрес</t>
  </si>
  <si>
    <t>Телефон организации (индивидуального предпринимателя)</t>
  </si>
  <si>
    <t>Адрес электронной почты организации (индивидуального предпринимателя) (при наличии)</t>
  </si>
  <si>
    <t>Фамилия, имя, отчество (при наличии) руководителя организации</t>
  </si>
  <si>
    <t>Должность руководителя организации</t>
  </si>
  <si>
    <t>Официальный сайт организации (индивидуального предпринимателя) в информационно-телекоммуникационной сети "Интернет" (при наличии)</t>
  </si>
  <si>
    <t>Государственное и (или) муниципальное участие в управлении организацией</t>
  </si>
  <si>
    <t>Наличие</t>
  </si>
  <si>
    <t>Сведения о доле, %</t>
  </si>
  <si>
    <t>Сведения о ведении организацией раздельного учета расходов и доходов в соответствии с пунктом 10 Основ ценообразования в сфере теплоснабжения, утвержденных постановлением Правительства Российской Федерации от 22 октября 2012 г. N 1075</t>
  </si>
  <si>
    <t>Система налогообложения</t>
  </si>
  <si>
    <t>Является ли плательщиком налога на добавленную стоимость (далее - НДС)</t>
  </si>
  <si>
    <t>Является ли деятельность в сфере теплоснабжения основным видом деятельности</t>
  </si>
  <si>
    <t>Наличие статуса единой теплоснабжающей организации в системе теплоснабжения (далее - ЕТО)</t>
  </si>
  <si>
    <t>URL-ссылка на документ, подтверждающий статус ЕТО</t>
  </si>
  <si>
    <t>Сведения об утвержденных программах в области энергосбережения и повышения энергетической эффективности (при наличии)</t>
  </si>
  <si>
    <t>Реквизиты решения</t>
  </si>
  <si>
    <t>Наименование.</t>
  </si>
  <si>
    <t>Вид</t>
  </si>
  <si>
    <t>Номер (при наличии)</t>
  </si>
  <si>
    <t>Дата принятия</t>
  </si>
  <si>
    <t>URL-ссылка на документ</t>
  </si>
  <si>
    <t>Наличие закона субъекта Российской Федерации о льготных тарифах</t>
  </si>
  <si>
    <t>Сведения об утвержденных инвестиционных программах или проектах инвестиционных программ (при наличии)</t>
  </si>
  <si>
    <t>Наименование</t>
  </si>
  <si>
    <t>Сведения о заключенных концессионных соглашениях (при наличии)</t>
  </si>
  <si>
    <t>Сведения об утвержденных схемах теплоснабжения поселений, муниципальных округов, городских округов, на территории которых организация осуществляет регулируемые виды деятельности в сфере теплоснабжения (при наличии), и внесенных в них изменений</t>
  </si>
  <si>
    <t>Сведения о разработанных программах комплексного развития систем коммунальной инфраструктуры муниципальных образований, на территории которых организация осуществляет регулируемые виды деятельности в сфере теплоснабжения (при наличии), и внесенных в них изменений</t>
  </si>
  <si>
    <t>Анализ соответствия собственника или иного законного владельца тепловых сетей критериям &lt;1&gt; отнесения к теплосетевым организациям (в случае рассмотрения предложения организации об установлении тарифов на услуги по передаче тепловой энергии)</t>
  </si>
  <si>
    <t>Сведения о нормативах технологических потерь при передаче тепловой энергии</t>
  </si>
  <si>
    <t>Сведения о нормативах удельного расхода условного топлива при производстве тепловой энергии</t>
  </si>
  <si>
    <t>Сведения о нормативах запасов топлива на источниках тепловой энергии</t>
  </si>
  <si>
    <t>Иные сведения</t>
  </si>
  <si>
    <t>Данные об ответственном исполнителе от организации</t>
  </si>
  <si>
    <t>Фамилия, имя, отчество (при наличии)</t>
  </si>
  <si>
    <t>Должность</t>
  </si>
  <si>
    <t>Контактный телефон</t>
  </si>
  <si>
    <t>Адрес электронной почты (при наличии)</t>
  </si>
  <si>
    <t>Перечень нормативных правовых актов, использованных в процессе проведения экспертизы предложения об установлении тарифов</t>
  </si>
  <si>
    <t>2. Информация о рассмотрении исполнительным органом субъекта Российской Федерации в области государственного регулирования тарифов (далее - орган регулирования) заявления организации об установлении тарифов</t>
  </si>
  <si>
    <t>Осуществлялось ли ранее в отношении организации (отдельных регулируемых видов деятельности организации в сфере теплоснабжения) государственное регулирование цен (тарифов)</t>
  </si>
  <si>
    <t>Реквизиты решения органа регулирования, которым установлены действующие тарифы</t>
  </si>
  <si>
    <t>Номер</t>
  </si>
  <si>
    <t>Заявление организации об установлении тарифов</t>
  </si>
  <si>
    <t>Номер тарифа (идентификатор) &lt;2&gt;</t>
  </si>
  <si>
    <t>Вид регулируемых цен (тарифов) в сфере теплоснабжения</t>
  </si>
  <si>
    <t>Вид теплоносителя</t>
  </si>
  <si>
    <t>Тип тарифа</t>
  </si>
  <si>
    <t>Вид (виды) деятельности</t>
  </si>
  <si>
    <t>Технологический процесс</t>
  </si>
  <si>
    <t>Сведения о системе теплоснабжения</t>
  </si>
  <si>
    <t>Дополнительный признак дифференциации тарифа</t>
  </si>
  <si>
    <t>Номер входящий</t>
  </si>
  <si>
    <t>Дата регистрации</t>
  </si>
  <si>
    <t>Дополнительные сведения</t>
  </si>
  <si>
    <t>Метод регулирования тарифов, предложенный организацией</t>
  </si>
  <si>
    <t>Период регулирования</t>
  </si>
  <si>
    <t>Решение об открытии дела об установлении тарифов</t>
  </si>
  <si>
    <t>Номер дела об установлении тарифа</t>
  </si>
  <si>
    <t>Фамилия, имя, отчество (при наличии) уполномоченного эксперта (уполномоченных экспертов) органа регулирования</t>
  </si>
  <si>
    <t>Должность уполномоченного эксперта (уполномоченных экспертов) органа регулирования</t>
  </si>
  <si>
    <t>Контактный телефон уполномоченного эксперта (уполномоченных экспертов) органа регулирования</t>
  </si>
  <si>
    <t>Адрес электронной почты уполномоченного эксперта (уполномоченных экспертов) органа регулирования</t>
  </si>
  <si>
    <t>Выбранный метод регулирования тарифов и мотивированное обоснование его применения</t>
  </si>
  <si>
    <t>Перечень источников информации, на основании которой проводилась экспертиза предложения организации об установлении тарифов, в том числе обосновывающих материалов, прилагаемых к заявлению об установлении тарифов в соответствии с пунктом 16 Правил регулирования цен (тарифов) в сфере теплоснабжения, утвержденных постановлением Правительства Российской Федерации от 22 октября 2012 г. N 1075, а также иных документов и материалов, представленных организацией в орган регулирования по собственной инициативе и по запросу органа регулирования, с оценкой уполномоченного эксперта (уполномоченных экспертов) органа регулирования о достаточности представленных документов и материалов и соответствии предложения организации об установлении тарифов законодательству Российской Федерации</t>
  </si>
  <si>
    <t>3. Перечень муниципальных образований, на территориях которых организация осуществляет регулируемые виды деятельности, в отношении которых устанавливаются тарифы</t>
  </si>
  <si>
    <t>N</t>
  </si>
  <si>
    <t>Муниципальное образование</t>
  </si>
  <si>
    <t>Код по Общероссийскому классификатору территорий муниципальных образований</t>
  </si>
  <si>
    <t>Вид муниципального образования</t>
  </si>
  <si>
    <t>Номер тарифа (идентификатор) &lt;3&gt;</t>
  </si>
  <si>
    <t>1.</t>
  </si>
  <si>
    <t>4. Перечень объектов коммунальной инфраструктуры, эксплуатируемых организацией</t>
  </si>
  <si>
    <t>Объект коммунальной инфраструктуры</t>
  </si>
  <si>
    <t>Основание эксплуатации</t>
  </si>
  <si>
    <t>Вид документа</t>
  </si>
  <si>
    <t>Номер документа</t>
  </si>
  <si>
    <t>Дата документа</t>
  </si>
  <si>
    <t>Срок действия</t>
  </si>
  <si>
    <t>Номер тарифа (идентификатор) &lt;4&gt;</t>
  </si>
  <si>
    <t>5. Ключевые сценарные показатели</t>
  </si>
  <si>
    <t>Наименование показателя</t>
  </si>
  <si>
    <t>Единица измерения</t>
  </si>
  <si>
    <t>Год регулирования (i)</t>
  </si>
  <si>
    <t>Предложение организации</t>
  </si>
  <si>
    <t>Принято органом регулирования</t>
  </si>
  <si>
    <t>Комментарии</t>
  </si>
  <si>
    <t>Индекс потребительских цен</t>
  </si>
  <si>
    <t>%</t>
  </si>
  <si>
    <t>2.</t>
  </si>
  <si>
    <t>Индекс изменения цен на электроэнергию</t>
  </si>
  <si>
    <t>3.</t>
  </si>
  <si>
    <t>Индекс изменения размера платы граждан за коммунальные услуги</t>
  </si>
  <si>
    <t>4.</t>
  </si>
  <si>
    <t>Индекс изменения цен на природный газ</t>
  </si>
  <si>
    <t>5.</t>
  </si>
  <si>
    <t>Индекс изменения надбавки за снабженческо-сбытовые услуги</t>
  </si>
  <si>
    <t>6.</t>
  </si>
  <si>
    <t>Индекс изменения цен на транспортировку газа</t>
  </si>
  <si>
    <t>7.</t>
  </si>
  <si>
    <t>Расчетная объемная теплота сгорания 1 куб. м природного газа</t>
  </si>
  <si>
    <t>ккал/куб. м</t>
  </si>
  <si>
    <t>8.</t>
  </si>
  <si>
    <t>Оптовая цена на природный газ</t>
  </si>
  <si>
    <t>руб./тыс. куб. м</t>
  </si>
  <si>
    <t>9.</t>
  </si>
  <si>
    <t>Теплота сгорания 1 кг условного топлива</t>
  </si>
  <si>
    <t>ккал/кг</t>
  </si>
  <si>
    <t>10.</t>
  </si>
  <si>
    <t>Индекс изменения цен на уголь</t>
  </si>
  <si>
    <t>11.</t>
  </si>
  <si>
    <t>Индекс изменения цен на мазут</t>
  </si>
  <si>
    <t>12.</t>
  </si>
  <si>
    <t>Индекс изменения цен на дизельное топливо</t>
  </si>
  <si>
    <t>13.</t>
  </si>
  <si>
    <t>Индекс изменения цен на прочее топливо</t>
  </si>
  <si>
    <t>14.</t>
  </si>
  <si>
    <t>Налоговые ставки</t>
  </si>
  <si>
    <t>14.1.</t>
  </si>
  <si>
    <t>ставка страховых взносов с фонда оплаты труда</t>
  </si>
  <si>
    <t>14.2.</t>
  </si>
  <si>
    <t>ставка НДС</t>
  </si>
  <si>
    <t>14.3.</t>
  </si>
  <si>
    <t>ставка налога на имущество организаций</t>
  </si>
  <si>
    <t>14.4.</t>
  </si>
  <si>
    <t>ставка налога, уплачиваемого в связи с применением упрощенной системы налогообложения</t>
  </si>
  <si>
    <t>14.5.</t>
  </si>
  <si>
    <t>ставка налога на прибыль организаций</t>
  </si>
  <si>
    <t>6. Расчет полезного отпуска тепловой энергии</t>
  </si>
  <si>
    <t>Истекший год</t>
  </si>
  <si>
    <t>(i - 4)</t>
  </si>
  <si>
    <t>(i - 3)</t>
  </si>
  <si>
    <t>(i - 2)</t>
  </si>
  <si>
    <t>Текущий год (i - 1)</t>
  </si>
  <si>
    <t>Ссылки на структурные единицы нормативных правовых актов и ненормативных правовых актов, используемых при расчете тарифов</t>
  </si>
  <si>
    <t>Факт по данным организации</t>
  </si>
  <si>
    <t>Факт, принятый органом регулирования</t>
  </si>
  <si>
    <t>Номер тарифа (идентификатор) &lt;5&gt;</t>
  </si>
  <si>
    <t>Выработка тепловой энергии на источниках (Qвыр), всего</t>
  </si>
  <si>
    <t>Гкал</t>
  </si>
  <si>
    <t>1.1.</t>
  </si>
  <si>
    <t>теплоэлектроцентраль (далее - ТЭЦ)</t>
  </si>
  <si>
    <t>1.1.1.</t>
  </si>
  <si>
    <t>теплоноситель - вода</t>
  </si>
  <si>
    <t>1.1.2.</t>
  </si>
  <si>
    <t>теплоноситель - пар</t>
  </si>
  <si>
    <t>1.2.</t>
  </si>
  <si>
    <t>котельные</t>
  </si>
  <si>
    <t>1.2.1.</t>
  </si>
  <si>
    <t>1.2.2.</t>
  </si>
  <si>
    <t>1.3.</t>
  </si>
  <si>
    <t>электробойлерные</t>
  </si>
  <si>
    <t>Собственные нужды источника тепловой энергии</t>
  </si>
  <si>
    <t>2.1.</t>
  </si>
  <si>
    <t>ТЭЦ</t>
  </si>
  <si>
    <t>2.1.1.</t>
  </si>
  <si>
    <t>2.1.2.</t>
  </si>
  <si>
    <t>2.2.</t>
  </si>
  <si>
    <t>2.2.1.</t>
  </si>
  <si>
    <t>2.2.2.</t>
  </si>
  <si>
    <t>2.3.</t>
  </si>
  <si>
    <t>Отпуск тепловой энергии, поставляемой с коллекторов источника тепловой энергии, всего</t>
  </si>
  <si>
    <t>3.1.</t>
  </si>
  <si>
    <t>3.1.1.</t>
  </si>
  <si>
    <t>3.1.2.</t>
  </si>
  <si>
    <t>3.2.</t>
  </si>
  <si>
    <t>3.2.1.</t>
  </si>
  <si>
    <t>3.2.2.</t>
  </si>
  <si>
    <t>3.3.</t>
  </si>
  <si>
    <t>Объем покупной энергии</t>
  </si>
  <si>
    <t>4.1.</t>
  </si>
  <si>
    <t>4.2.</t>
  </si>
  <si>
    <t>Расход тепловой энергии на хозяйственные нужды</t>
  </si>
  <si>
    <t>Отпуск тепловой энергии с коллекторов</t>
  </si>
  <si>
    <t>6.1.</t>
  </si>
  <si>
    <t>6.1.1.</t>
  </si>
  <si>
    <t>на нужды предприятия</t>
  </si>
  <si>
    <t>6.1.2.</t>
  </si>
  <si>
    <t>полезный отпуск по группам потребителей, всего</t>
  </si>
  <si>
    <t>6.1.2.1.</t>
  </si>
  <si>
    <t>другим теплоснабжающим организациям</t>
  </si>
  <si>
    <t>6.1.2.2.</t>
  </si>
  <si>
    <t>организациям, финансируемым из средств бюджетов всех уровней</t>
  </si>
  <si>
    <t>6.1.2.3.</t>
  </si>
  <si>
    <t>населению</t>
  </si>
  <si>
    <t>6.1.2.4.</t>
  </si>
  <si>
    <t>прочим потребителям</t>
  </si>
  <si>
    <t>6.2.</t>
  </si>
  <si>
    <t>Отпуск тепловой энергии в сеть</t>
  </si>
  <si>
    <t>7.1.</t>
  </si>
  <si>
    <t>7.2.</t>
  </si>
  <si>
    <t>Потери тепловой энергии в сети теплоснабжающей организации</t>
  </si>
  <si>
    <t>8.1.</t>
  </si>
  <si>
    <t>в процентах к отпуску в сеть</t>
  </si>
  <si>
    <t>8.2.</t>
  </si>
  <si>
    <t>Отпуск тепловой энергии</t>
  </si>
  <si>
    <t>9.1.</t>
  </si>
  <si>
    <t>9.1.1.</t>
  </si>
  <si>
    <t>9.1.2.</t>
  </si>
  <si>
    <t>9.1.2.1.</t>
  </si>
  <si>
    <t>9.1.2.2.</t>
  </si>
  <si>
    <t>9.1.2.3.</t>
  </si>
  <si>
    <t>9.1.2.4.</t>
  </si>
  <si>
    <t>9.2.</t>
  </si>
  <si>
    <t>Суммарная договорная (заявленная) тепловая нагрузка потребителей тепловой энергии</t>
  </si>
  <si>
    <t>Гкал/ч</t>
  </si>
  <si>
    <t>10.1.</t>
  </si>
  <si>
    <t>другие теплоснабжающие организации</t>
  </si>
  <si>
    <t>10.2.</t>
  </si>
  <si>
    <t>организации, финансируемые из средств бюджетов всех уровней</t>
  </si>
  <si>
    <t>10.3.</t>
  </si>
  <si>
    <t>население</t>
  </si>
  <si>
    <t>10.4.</t>
  </si>
  <si>
    <t>прочие потребители</t>
  </si>
  <si>
    <t>Коэффициент соотношения установленной тепловой мощности источника (источников) тепловой энергии организации и суммарной договорной (заявленной) тепловой нагрузки потребителей тепловой энергии</t>
  </si>
  <si>
    <t>Обоснование результатов экспертизы технико-экономических показателей хозяйственной деятельности организации</t>
  </si>
  <si>
    <t>7. Расчет передачи тепловой энергии</t>
  </si>
  <si>
    <t>Номер тарифа (идентификатор) &lt;6&gt;</t>
  </si>
  <si>
    <t>Принято тепловой энергии для передачи</t>
  </si>
  <si>
    <t>Потери тепловой энергии в сети теплосетевой организации</t>
  </si>
  <si>
    <t>Передано тепловой энергии, всего</t>
  </si>
  <si>
    <t>передано на нужды организации</t>
  </si>
  <si>
    <t>передано другим теплоснабжающим организациям</t>
  </si>
  <si>
    <t>8. Расчет расхода топлива</t>
  </si>
  <si>
    <t>Год</t>
  </si>
  <si>
    <t>1-е полугодие</t>
  </si>
  <si>
    <t>2-е полугодие</t>
  </si>
  <si>
    <t>Номер тарифа (идентификатор) &lt;7&gt;</t>
  </si>
  <si>
    <t>Выработка электроэнергии, всего</t>
  </si>
  <si>
    <t>млн кВт·ч</t>
  </si>
  <si>
    <t>Расход электроэнергии на собственные нужды</t>
  </si>
  <si>
    <t>на производство электроэнергии</t>
  </si>
  <si>
    <t>в процентах к выработке электроэнергии</t>
  </si>
  <si>
    <t>на производство тепловой энергии</t>
  </si>
  <si>
    <t>кВт·ч/Гкал</t>
  </si>
  <si>
    <t>Отпуск электроэнергии с шин</t>
  </si>
  <si>
    <t>Расход электроэнергии на производственные и хозяйственные нужды</t>
  </si>
  <si>
    <t>в процентах к отпуску с шин</t>
  </si>
  <si>
    <t>Расход электроэнергии на потери в трансформаторах</t>
  </si>
  <si>
    <t>Полезный отпуск электроэнергии в сеть</t>
  </si>
  <si>
    <t>Отпуск тепловой энергии, поставляемой с коллекторов источника тепловой энергии</t>
  </si>
  <si>
    <t>в процентах к отпуску тепловой энергии</t>
  </si>
  <si>
    <t>Отпуск тепловой энергии от источника тепловой энергии</t>
  </si>
  <si>
    <t>Нормативный удельный расход условного топлива на производство электроэнергии</t>
  </si>
  <si>
    <t>г/кВт·ч</t>
  </si>
  <si>
    <t>Расход условного топлива на производство электроэнергии</t>
  </si>
  <si>
    <t>тыс. тут &lt;8&gt;</t>
  </si>
  <si>
    <t>Нормативный удельный расход условного топлива на производство тепловой энергии</t>
  </si>
  <si>
    <t>кг/Гкал</t>
  </si>
  <si>
    <t>15.</t>
  </si>
  <si>
    <t>Расход условного топлива на производство тепловой энергии</t>
  </si>
  <si>
    <t>тыс. тут</t>
  </si>
  <si>
    <t>15.1.</t>
  </si>
  <si>
    <t>15.2.</t>
  </si>
  <si>
    <t>16.</t>
  </si>
  <si>
    <t>Расход условного топлива, всего</t>
  </si>
  <si>
    <t>17.</t>
  </si>
  <si>
    <t>Удельный вес расхода топлива на производство тепловой энергии (теплоноситель - вода)</t>
  </si>
  <si>
    <t>18.</t>
  </si>
  <si>
    <t>Расход условного топлива по видам топлива</t>
  </si>
  <si>
    <t>в том числе на производство тепловой энергии</t>
  </si>
  <si>
    <t>19.</t>
  </si>
  <si>
    <t>Доля условного топлива по видам топлива</t>
  </si>
  <si>
    <t>20.</t>
  </si>
  <si>
    <t>Переводной коэффициент по видам топлива</t>
  </si>
  <si>
    <t>21.</t>
  </si>
  <si>
    <t>Расход натурального топлива по видам топлива</t>
  </si>
  <si>
    <t>тыс. тнт &lt;9&gt;</t>
  </si>
  <si>
    <t>22.</t>
  </si>
  <si>
    <t>Индекс изменения цен натурального топлива по видам топлива</t>
  </si>
  <si>
    <t>23.</t>
  </si>
  <si>
    <t>Цена натурального топлива по видам топлива</t>
  </si>
  <si>
    <t>руб./тнт</t>
  </si>
  <si>
    <t>24.</t>
  </si>
  <si>
    <t>Стоимость натурального топлива по видам топлива</t>
  </si>
  <si>
    <t>тыс. руб.</t>
  </si>
  <si>
    <t>25.</t>
  </si>
  <si>
    <t>Стоимость натурального топлива на производство тепловой энергии по видам топлива</t>
  </si>
  <si>
    <t>26.</t>
  </si>
  <si>
    <t>Индекс изменения тарифа железнодорожной перевозки (для газа - тарифа газораспределительной организации (далее - ГРО) по видам топлива</t>
  </si>
  <si>
    <t>27.</t>
  </si>
  <si>
    <t>Тариф железнодорожной перевозки (для газа - тариф ГРО) по видам топлива</t>
  </si>
  <si>
    <t>28.</t>
  </si>
  <si>
    <t>Стоимость железнодорожной перевозки (для газа - тарифа ГРО) по видам топлива</t>
  </si>
  <si>
    <t>29.</t>
  </si>
  <si>
    <t>Стоимость железнодорожной перевозки (для газа - ГРО) на производство тепловой энергии по видам топлива</t>
  </si>
  <si>
    <t>30.</t>
  </si>
  <si>
    <t>Индекс изменения тарифа автомобильной перевозки (для газа - платы за снабженческо-сбытовые услуги) по видам топлива</t>
  </si>
  <si>
    <t>31.</t>
  </si>
  <si>
    <t>Тариф автомобильной перевозки (для газа - платы за снабженческо-сбытовые услуги) по видам топлива</t>
  </si>
  <si>
    <t>32.</t>
  </si>
  <si>
    <t>Стоимость автомобильной перевозки (для газа - платы за снабженческо-сбытовые услуги) по видам топлива</t>
  </si>
  <si>
    <t>33.</t>
  </si>
  <si>
    <t>Стоимость автомобильной перевозки (для газа - платы за снабженческо-сбытовые услуги) на производство тепловой энергии по видам топлива</t>
  </si>
  <si>
    <t>34.</t>
  </si>
  <si>
    <t>Индекс изменения тарифа на иные виды перевозки (для газа - специальной надбавки) по видам топлива</t>
  </si>
  <si>
    <t>35.</t>
  </si>
  <si>
    <t>Тариф на иные виды перевозки (для газа - специальная надбавка) по видам топлива</t>
  </si>
  <si>
    <t>36.</t>
  </si>
  <si>
    <t>Стоимость иных видов перевозки (для газа - специальная надбавка) по видам топлива</t>
  </si>
  <si>
    <t>37.</t>
  </si>
  <si>
    <t>Стоимость иных видов транспортировки (для газа - специальная надбавка) на производство тепловой энергии по видам топлива</t>
  </si>
  <si>
    <t>38.</t>
  </si>
  <si>
    <t>Стоимость хранения топлива</t>
  </si>
  <si>
    <t>39.</t>
  </si>
  <si>
    <t>Стоимость хранения топлива на производство тепловой энергии по видам топлива</t>
  </si>
  <si>
    <t>40.</t>
  </si>
  <si>
    <t>Стоимость натурального топлива с учетом перевозки по видам топлива</t>
  </si>
  <si>
    <t>40.1.</t>
  </si>
  <si>
    <t>41.</t>
  </si>
  <si>
    <t>Цена условного топлива с учетом перевозки по видам топлива</t>
  </si>
  <si>
    <t>руб./тут</t>
  </si>
  <si>
    <t>42.</t>
  </si>
  <si>
    <t>Цена натурального топлива с учетом перевозки по видам топлива</t>
  </si>
  <si>
    <t>43.</t>
  </si>
  <si>
    <t>Топливная составляющая тарифа</t>
  </si>
  <si>
    <t>руб./Гкал</t>
  </si>
  <si>
    <t>9. Расходы на прочие покупаемые энергетические ресурсы у организаций - поставщиков</t>
  </si>
  <si>
    <t>Текущий год</t>
  </si>
  <si>
    <t>(i - 1)</t>
  </si>
  <si>
    <t>Номер тарифа (идентификатор) &lt;10&gt;</t>
  </si>
  <si>
    <t>Расходы на электрическую энергию</t>
  </si>
  <si>
    <t>объем покупаемой электроэнергии, всего</t>
  </si>
  <si>
    <t>тыс. кВт·ч</t>
  </si>
  <si>
    <t>отпуск тепловой энергии</t>
  </si>
  <si>
    <t>средний (расчетный) тариф</t>
  </si>
  <si>
    <t>руб./кВт·ч</t>
  </si>
  <si>
    <t>1.4.</t>
  </si>
  <si>
    <t>удельный расход электроэнергии</t>
  </si>
  <si>
    <t>1.5.</t>
  </si>
  <si>
    <t>по одноставочному тарифу</t>
  </si>
  <si>
    <t>1.5.1.</t>
  </si>
  <si>
    <t>уровень напряжения</t>
  </si>
  <si>
    <t>1.5.1.1.</t>
  </si>
  <si>
    <t>объем покупной электроэнергии</t>
  </si>
  <si>
    <t>1.6.</t>
  </si>
  <si>
    <t>по двухставочному тарифу</t>
  </si>
  <si>
    <t>1.6.1.</t>
  </si>
  <si>
    <t>1.6.1.1.</t>
  </si>
  <si>
    <t>расходы на электроэнергию</t>
  </si>
  <si>
    <t>1.6.1.1.1.</t>
  </si>
  <si>
    <t>1.6.1.2.</t>
  </si>
  <si>
    <t>расходы на электрическую мощность</t>
  </si>
  <si>
    <t>1.6.1.2.1.</t>
  </si>
  <si>
    <t>объем покупной мощности</t>
  </si>
  <si>
    <t>МВт</t>
  </si>
  <si>
    <t>Расходы на покупную тепловую энергию</t>
  </si>
  <si>
    <t>полное и (или) сокращенное (при наличии) наименование организации - поставщика</t>
  </si>
  <si>
    <t>2.1.1.1.</t>
  </si>
  <si>
    <t>объем тепловой энергии</t>
  </si>
  <si>
    <t>2.2.1.1.</t>
  </si>
  <si>
    <t>расходы на тепловую энергию</t>
  </si>
  <si>
    <t>2.2.1.1.1.</t>
  </si>
  <si>
    <t>2.2.1.2.</t>
  </si>
  <si>
    <t>расходы на тепловую мощность</t>
  </si>
  <si>
    <t>2.2.1.2.1.</t>
  </si>
  <si>
    <t>объем тепловой мощности</t>
  </si>
  <si>
    <t>10. Расходы на приобретение холодной воды и теплоносителя у организаций - поставщиков</t>
  </si>
  <si>
    <t>Номер тарифа (идентификатор) &lt;11&gt;</t>
  </si>
  <si>
    <t>Расходы на холодную воду</t>
  </si>
  <si>
    <t>объем холодной воды (покупка)</t>
  </si>
  <si>
    <t>тыс. куб. м</t>
  </si>
  <si>
    <t>Расходы на теплоноситель</t>
  </si>
  <si>
    <t>объем теплоносителя (покупка)</t>
  </si>
  <si>
    <t>11. Расчет амортизационных отчислений на восстановление основных производственных фондов</t>
  </si>
  <si>
    <t>Год регулирования</t>
  </si>
  <si>
    <t>(i)</t>
  </si>
  <si>
    <t>Номер тарифа (идентификатор) &lt;12&gt;</t>
  </si>
  <si>
    <t>Первоначальная стоимость основных производственных фондов на начало периода</t>
  </si>
  <si>
    <t>здания</t>
  </si>
  <si>
    <t>сооружения</t>
  </si>
  <si>
    <t>передаточные устройства</t>
  </si>
  <si>
    <t>машины и оборудование, в том числе:</t>
  </si>
  <si>
    <t>1.4.1.</t>
  </si>
  <si>
    <t>силовые машины</t>
  </si>
  <si>
    <t>1.4.2.</t>
  </si>
  <si>
    <t>рабочие машины</t>
  </si>
  <si>
    <t>1.4.3.</t>
  </si>
  <si>
    <t>приборы и лабораторное оборудование</t>
  </si>
  <si>
    <t>1.4.4.</t>
  </si>
  <si>
    <t>вычислительная техника</t>
  </si>
  <si>
    <t>1.4.5.</t>
  </si>
  <si>
    <t>прочие машины</t>
  </si>
  <si>
    <t>транспортные средства</t>
  </si>
  <si>
    <t>инструмент</t>
  </si>
  <si>
    <t>1.7.</t>
  </si>
  <si>
    <t>производственный инвентарь</t>
  </si>
  <si>
    <t>1.8.</t>
  </si>
  <si>
    <t>прочие основные производственные фонды</t>
  </si>
  <si>
    <t>Переоценка стоимости основных производственных фондов (только положительная или отрицательная разница относительно первоначальной стоимости основных производственных фондов)</t>
  </si>
  <si>
    <t>2.4.</t>
  </si>
  <si>
    <t>2.4.1.</t>
  </si>
  <si>
    <t>2.4.2.</t>
  </si>
  <si>
    <t>2.4.3.</t>
  </si>
  <si>
    <t>2.4.4.</t>
  </si>
  <si>
    <t>2.4.5.</t>
  </si>
  <si>
    <t>2.5.</t>
  </si>
  <si>
    <t>2.6.</t>
  </si>
  <si>
    <t>2.7.</t>
  </si>
  <si>
    <t>2.8.</t>
  </si>
  <si>
    <t>Ввод основных производственных фондов</t>
  </si>
  <si>
    <t>3.4.</t>
  </si>
  <si>
    <t>3.4.1.</t>
  </si>
  <si>
    <t>3.4.2.</t>
  </si>
  <si>
    <t>3.4.3.</t>
  </si>
  <si>
    <t>3.4.4.</t>
  </si>
  <si>
    <t>3.4.5.</t>
  </si>
  <si>
    <t>3.5.</t>
  </si>
  <si>
    <t>3.6.</t>
  </si>
  <si>
    <t>3.7.</t>
  </si>
  <si>
    <t>3.8.</t>
  </si>
  <si>
    <t>Выбытие основных производственных фондов</t>
  </si>
  <si>
    <t>4.3.</t>
  </si>
  <si>
    <t>4.4.</t>
  </si>
  <si>
    <t>4.4.1.</t>
  </si>
  <si>
    <t>4.4.2.</t>
  </si>
  <si>
    <t>4.4.3.</t>
  </si>
  <si>
    <t>4.4.4.</t>
  </si>
  <si>
    <t>4.4.5.</t>
  </si>
  <si>
    <t>4.5.</t>
  </si>
  <si>
    <t>4.6.</t>
  </si>
  <si>
    <t>4.7.</t>
  </si>
  <si>
    <t>4.8.</t>
  </si>
  <si>
    <t>Среднегодовая стоимость основных производственных фондов</t>
  </si>
  <si>
    <t>5.1.</t>
  </si>
  <si>
    <t>5.2.</t>
  </si>
  <si>
    <t>5.3.</t>
  </si>
  <si>
    <t>5.4.</t>
  </si>
  <si>
    <t>5.4.1.</t>
  </si>
  <si>
    <t>5.4.2.</t>
  </si>
  <si>
    <t>5.4.3.</t>
  </si>
  <si>
    <t>5.4.4.</t>
  </si>
  <si>
    <t>5.4.5.</t>
  </si>
  <si>
    <t>5.5.</t>
  </si>
  <si>
    <t>5.6.</t>
  </si>
  <si>
    <t>5.7.</t>
  </si>
  <si>
    <t>5.8.</t>
  </si>
  <si>
    <t>Норма амортизационных отчислений</t>
  </si>
  <si>
    <t>6.3.</t>
  </si>
  <si>
    <t>6.4.</t>
  </si>
  <si>
    <t>6.4.1.</t>
  </si>
  <si>
    <t>6.4.2.</t>
  </si>
  <si>
    <t>6.4.3.</t>
  </si>
  <si>
    <t>6.4.4.</t>
  </si>
  <si>
    <t>6.4.5.</t>
  </si>
  <si>
    <t>6.5.</t>
  </si>
  <si>
    <t>6.6.</t>
  </si>
  <si>
    <t>6.7.</t>
  </si>
  <si>
    <t>6.8.</t>
  </si>
  <si>
    <t>Сумма амортизационных отчислений</t>
  </si>
  <si>
    <t>7.3.</t>
  </si>
  <si>
    <t>7.4.</t>
  </si>
  <si>
    <t>7.4.1.</t>
  </si>
  <si>
    <t>7.4.2.</t>
  </si>
  <si>
    <t>7.4.3.</t>
  </si>
  <si>
    <t>7.4.4.</t>
  </si>
  <si>
    <t>7.4.5.</t>
  </si>
  <si>
    <t>7.5.</t>
  </si>
  <si>
    <t>7.6.</t>
  </si>
  <si>
    <t>7.7.</t>
  </si>
  <si>
    <t>7.8.</t>
  </si>
  <si>
    <t>12. Арендная плата и концессионная плата. Лизинговые платежи</t>
  </si>
  <si>
    <t>Номер тарифа (идентификатор) &lt;13&gt;</t>
  </si>
  <si>
    <t>Арендная плата и концессионная плата, лизинговые платежи, всего</t>
  </si>
  <si>
    <t>арендная плата за имущество, в том числе:</t>
  </si>
  <si>
    <t>непроизводственных объектов</t>
  </si>
  <si>
    <t>производственных объектов</t>
  </si>
  <si>
    <t>концессионная плата</t>
  </si>
  <si>
    <t>лизинговые платежи, всего</t>
  </si>
  <si>
    <t>1.3.1.</t>
  </si>
  <si>
    <t>лизинговый платеж (в случае если договор лизинга не предусматривает переход права собственности на предмет лизинга к лизингополучателю и если передаются в лизинг объекты инженерно-технического обеспечения, выкупленные (предназначенные к выкупу) специализированными обществами проектного финансирования)</t>
  </si>
  <si>
    <t>1.3.2.</t>
  </si>
  <si>
    <t>лизинговый платеж (с переходом права собственности на предмет лизинга к лизингополучателю)</t>
  </si>
  <si>
    <t>аренда земельных участков, в том числе:</t>
  </si>
  <si>
    <t>13. Расходы на оплату услуг, оказываемых сторонними организациями, осуществляющими регулируемые виды деятельности (далее - сторонняя организация)</t>
  </si>
  <si>
    <t>Номер тарифа (идентификатор) &lt;14&gt;</t>
  </si>
  <si>
    <t>Услуги по передаче тепловой энергии</t>
  </si>
  <si>
    <t>полное и (или) сокращенное (при наличии) наименование сторонней организации</t>
  </si>
  <si>
    <t>объем услуги</t>
  </si>
  <si>
    <t>Услуги по водоотведению</t>
  </si>
  <si>
    <t>Прочие услуги</t>
  </si>
  <si>
    <t>14. Расходы на оплату труда</t>
  </si>
  <si>
    <t>Номер тарифа (идентификатор) &lt;15&gt;</t>
  </si>
  <si>
    <t>Расходы на оплату труда основного производственного персонала</t>
  </si>
  <si>
    <t>наименование должности</t>
  </si>
  <si>
    <t>численность</t>
  </si>
  <si>
    <t>чел.</t>
  </si>
  <si>
    <t>среднемесячная заработная плата</t>
  </si>
  <si>
    <t>руб./чел.</t>
  </si>
  <si>
    <t>Расходы на оплату труда ремонтного персонала</t>
  </si>
  <si>
    <t>Расходы на оплату труда административно-управленческого персонала</t>
  </si>
  <si>
    <t>Расходы на оплату труда цехового персонала</t>
  </si>
  <si>
    <t>4.1.1.</t>
  </si>
  <si>
    <t>4.1.2.</t>
  </si>
  <si>
    <t>15. Налоги и иные платежи</t>
  </si>
  <si>
    <t>Номер тарифа (идентификатор) &lt;16&gt;</t>
  </si>
  <si>
    <t>Налоги и иные платежи, относимые на регулируемый вид деятельности</t>
  </si>
  <si>
    <t>плата за выбросы и сбросы загрязняющих веществ в окружающую среду, размещение отходов и другие виды негативного воздействия на окружающую среду в пределах установленных нормативов и (или) лимитов</t>
  </si>
  <si>
    <t>транспортный налог</t>
  </si>
  <si>
    <t>обязательное страхование</t>
  </si>
  <si>
    <t>налог, уплачиваемый в связи с применением упрощенной системы налогообложения</t>
  </si>
  <si>
    <t>налог на имущество организаций</t>
  </si>
  <si>
    <t>земельный налог</t>
  </si>
  <si>
    <t>налог на прибыль организаций</t>
  </si>
  <si>
    <t>водный налог</t>
  </si>
  <si>
    <t>1.9.</t>
  </si>
  <si>
    <t>прочие налоги и платежи</t>
  </si>
  <si>
    <t>16. Расчет экономии средств, достигнутой в результате снижения расходов предыдущего периода регулирования</t>
  </si>
  <si>
    <t>Номер тарифа (идентификатор) &lt;17&gt;</t>
  </si>
  <si>
    <t>Экономия расходов, всего</t>
  </si>
  <si>
    <t>экономия от снижения потребления топлива</t>
  </si>
  <si>
    <t>экономия от снижения потребления прочих энергетических ресурсов, холодной воды, теплоносителя</t>
  </si>
  <si>
    <t>Значение индекса потребительских цен</t>
  </si>
  <si>
    <t>Кумулятивное значение индекса потребительских цен</t>
  </si>
  <si>
    <t>Экономия расходов с учетом индекса потребительских цен</t>
  </si>
  <si>
    <t>17. Расчет необходимой валовой выручки и тарифов методом экономически обоснованных расходов</t>
  </si>
  <si>
    <t>Истекший год (i - 2)</t>
  </si>
  <si>
    <t>Указание на подтверждающие документы/URL-ссылка на документ</t>
  </si>
  <si>
    <t>Обоснование причин, на основании которых принято решение об исключении из расчета тарифов экономически не обоснованных расходов, учтенных организацией в предложении об установлении тарифов</t>
  </si>
  <si>
    <t>Отклонение факта по данным организации от факта, принятого органом регулирования</t>
  </si>
  <si>
    <t>Сравнительный анализ динамики необходимой валовой выручки, в том числе расходов по отдельным статьям (группам расходов), прибыли и их величины по отношению к предыдущим периодам регулирования, %</t>
  </si>
  <si>
    <t>Номер тарифа (идентификатор) &lt;18&gt;</t>
  </si>
  <si>
    <t>Расходы, связанные с производством и реализацией продукции (услуг) по регулируемым видам деятельности, всего</t>
  </si>
  <si>
    <t>расходы на приобретение сырья и материалов</t>
  </si>
  <si>
    <t>расходы на топливо</t>
  </si>
  <si>
    <t>расходы на прочие покупаемые энергетические ресурсы, в том числе:</t>
  </si>
  <si>
    <t>электрическая энергия на технологические нужды</t>
  </si>
  <si>
    <t>тепловая энергия на технологические нужды</t>
  </si>
  <si>
    <t>расходы на холодную воду</t>
  </si>
  <si>
    <t>расходы на теплоноситель</t>
  </si>
  <si>
    <t>амортизация основных средств и нематериальных активов</t>
  </si>
  <si>
    <t>расходы на оплату труда</t>
  </si>
  <si>
    <t>страховые взносы на обязательное социальное страхование, выплачиваемые из фонда оплаты труда</t>
  </si>
  <si>
    <t>затраты на ремонт основных средств, выполняемый подрядным способом</t>
  </si>
  <si>
    <t>1.10.</t>
  </si>
  <si>
    <t>расходы на оплату услуг, оказываемых организациями</t>
  </si>
  <si>
    <t>1.11.</t>
  </si>
  <si>
    <t>расходы на выполнение работ и услуг производственного характера, выполняемых по договорам со сторонними организациями или индивидуальными предпринимателями</t>
  </si>
  <si>
    <t>1.12.</t>
  </si>
  <si>
    <t>расходы на оплату иных работ и услуг, выполняемых по договорам с организациями, включая расходы на оплату услуг связи, вневедомственной охраны, коммунальных услуг, юридических, информационных, аудиторских и консультационных услуг</t>
  </si>
  <si>
    <t>1.13.</t>
  </si>
  <si>
    <t>1.14.</t>
  </si>
  <si>
    <t>арендная плата, концессионная плата, лизинговые платежи</t>
  </si>
  <si>
    <t>1.15.</t>
  </si>
  <si>
    <t>расходы на служебные командировки</t>
  </si>
  <si>
    <t>1.16.</t>
  </si>
  <si>
    <t>расходы на обучение персонала</t>
  </si>
  <si>
    <t>1.17.</t>
  </si>
  <si>
    <t>расходы на страхование производственных объектов, учитываемые при определении налоговой базы налога на прибыль организаций</t>
  </si>
  <si>
    <t>1.18.</t>
  </si>
  <si>
    <t>другие расходы, связанные с производством и (или) реализацией продукции, в том числе:</t>
  </si>
  <si>
    <t>1.18.1.</t>
  </si>
  <si>
    <t>по налогу на имущество организаций</t>
  </si>
  <si>
    <t>1.18.2.</t>
  </si>
  <si>
    <t>по земельному налогу</t>
  </si>
  <si>
    <t>1.18.3.</t>
  </si>
  <si>
    <t>по транспортному налогу</t>
  </si>
  <si>
    <t>1.18.4.</t>
  </si>
  <si>
    <t>по водному налогу</t>
  </si>
  <si>
    <t>1.18.5.</t>
  </si>
  <si>
    <t>по прочим налогам</t>
  </si>
  <si>
    <t>Внереализационные расходы, всего</t>
  </si>
  <si>
    <t>расходы на вывод из эксплуатации (в том числе на консервацию) и вывод из консервации производственных объектов</t>
  </si>
  <si>
    <t>расходы по сомнительным долгам</t>
  </si>
  <si>
    <t>расходы, связанные с созданием нормативных запасов топлива, включая расходы по обслуживанию заемных средств, привлекаемых для этих целей</t>
  </si>
  <si>
    <t>другие расходы, в том числе:</t>
  </si>
  <si>
    <t>расходы на услуги банков</t>
  </si>
  <si>
    <t>расходы на обслуживание заемных средств</t>
  </si>
  <si>
    <t>Расходы, не учитываемые в целях налогообложения, всего</t>
  </si>
  <si>
    <t>расходы на капитальные вложения (инвестиции)</t>
  </si>
  <si>
    <t>денежные выплаты социального характера (по коллективному договору)</t>
  </si>
  <si>
    <t>резервный фонд</t>
  </si>
  <si>
    <t>прочие расходы</t>
  </si>
  <si>
    <t>Налог на прибыль организаций</t>
  </si>
  <si>
    <t>Расчетная предпринимательская прибыль</t>
  </si>
  <si>
    <t>Выпадающие доходы (экономия средств), всего</t>
  </si>
  <si>
    <t>недополученные или дополнительно полученные доходы</t>
  </si>
  <si>
    <t>полученные в предыдущий период регулирования экономически необоснованные доходы</t>
  </si>
  <si>
    <t>Необходимая валовая выручка, всего</t>
  </si>
  <si>
    <t>топливная составляющая</t>
  </si>
  <si>
    <t>необходимая валовая выручка без топливной составляющей</t>
  </si>
  <si>
    <t>Полезный отпуск и тариф без разбивки по группам потребителей</t>
  </si>
  <si>
    <t>1-е полугодие: объем полезного отпуска</t>
  </si>
  <si>
    <t>1-е полугодие: тариф</t>
  </si>
  <si>
    <t>8.3.</t>
  </si>
  <si>
    <t>2-е полугодие: объем полезного отпуска</t>
  </si>
  <si>
    <t>8.4.</t>
  </si>
  <si>
    <t>2-е полугодие: тариф</t>
  </si>
  <si>
    <t>8.5.</t>
  </si>
  <si>
    <t>темп роста тарифа</t>
  </si>
  <si>
    <t>8.6.</t>
  </si>
  <si>
    <t>средневзвешенный тариф</t>
  </si>
  <si>
    <t>Ставка платы за тепловую энергию двухставочного тарифа</t>
  </si>
  <si>
    <t>1-е полугодие: ставка платы за тепловую энергию</t>
  </si>
  <si>
    <t>2-е полугодие: ставка платы за тепловую энергию</t>
  </si>
  <si>
    <t>темп роста ставки платы за тепловую энергию</t>
  </si>
  <si>
    <t>Ставка платы за содержание тепловой мощности двухставочного тарифа</t>
  </si>
  <si>
    <t>тыс. руб./Гкал/ч в мес.</t>
  </si>
  <si>
    <t>11.1.</t>
  </si>
  <si>
    <t>1-е полугодие: ставка платы за содержание тепловой мощности</t>
  </si>
  <si>
    <t>11.2.</t>
  </si>
  <si>
    <t>2-е полугодие: ставка платы за содержание тепловой мощности</t>
  </si>
  <si>
    <t>11.3.</t>
  </si>
  <si>
    <t>темп роста ставки платы за содержание тепловой мощности</t>
  </si>
  <si>
    <t>Справочно: размер компенсации за счет средств бюджетов бюджетной системы Российской Федерации (при наличии)</t>
  </si>
  <si>
    <t>18. План и факт по источникам финансирования инвестиционной программы</t>
  </si>
  <si>
    <t>(в случае утверждения для организации единой инвестиционной программы по всем видам тарифов заполняется в целом по организации)</t>
  </si>
  <si>
    <t>Источник финансирования, без учета НДС</t>
  </si>
  <si>
    <t>Фактические капитальные вложения по данным организации</t>
  </si>
  <si>
    <t>Фактические капитальные вложения, принятые органом регулирования</t>
  </si>
  <si>
    <t>Плановые капитальные вложения в соответствии с инвестиционной программой (корректировкой инвестиционной программы), утвержденной в установленном законодательством Российской Федерации порядке</t>
  </si>
  <si>
    <t>Номер тарифа (идентификатор) &lt;19&gt;</t>
  </si>
  <si>
    <t>Источники финансирования инвестиционной программы, всего</t>
  </si>
  <si>
    <t>собственные средства, в том числе:</t>
  </si>
  <si>
    <t>амортизационные отчисления с выделением результатов переоценки основных средств и нематериальных активов</t>
  </si>
  <si>
    <t>расходы на капитальные вложения (инвестиции), финансируемые за счет нормативной прибыли, учитываемой в необходимой валовой выручке</t>
  </si>
  <si>
    <t>1.1.3.</t>
  </si>
  <si>
    <t>экономия расходов, в том числе:</t>
  </si>
  <si>
    <t>1.1.3.1.</t>
  </si>
  <si>
    <t>достигнутая в результате реализации мероприятий инвестиционной программы</t>
  </si>
  <si>
    <t>1.1.3.2.</t>
  </si>
  <si>
    <t>связанная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энергосервисного договора (контракта) в размере, определенном по решению организации</t>
  </si>
  <si>
    <t>1.1.4.</t>
  </si>
  <si>
    <t>плата за подключение (технологическое присоединение) к системам централизованного теплоснабжения (раздельно по каждой системе, если организация эксплуатирует несколько таких систем)</t>
  </si>
  <si>
    <t>1.1.5.</t>
  </si>
  <si>
    <t>расходы на уплату лизинговых платежей по договору финансовой аренды (лизинга)</t>
  </si>
  <si>
    <t>иные собственные средства, за исключением средств, указанных в строке 1.1 настоящей таблицы</t>
  </si>
  <si>
    <t>привлеченные средства, в том числе:</t>
  </si>
  <si>
    <t>кредиты</t>
  </si>
  <si>
    <t>займы</t>
  </si>
  <si>
    <t>1.3.3.</t>
  </si>
  <si>
    <t>иные средства, привлеченные на возвратной основе</t>
  </si>
  <si>
    <t>бюджетные средства, в том числе:</t>
  </si>
  <si>
    <t>средства федерального бюджета</t>
  </si>
  <si>
    <t>средства бюджета субъекта Российской Федерации</t>
  </si>
  <si>
    <t>средства бюджета муниципального образования</t>
  </si>
  <si>
    <t>прочие источники финансирования</t>
  </si>
  <si>
    <t>19. Предложение уполномоченного эксперта (уполномоченных экспертов) органа регулирования по установлению тарифов</t>
  </si>
  <si>
    <t>Отклонение, %</t>
  </si>
  <si>
    <t>Номер тарифа (идентификатор) &lt;20&gt;</t>
  </si>
  <si>
    <t>Утверждаемый тариф</t>
  </si>
  <si>
    <t>Дополнительные признаки дифференциации тарифов</t>
  </si>
  <si>
    <t>Одноставочный тариф</t>
  </si>
  <si>
    <t>1-е полугодие: тариф без учета НДС</t>
  </si>
  <si>
    <t>2-е полугодие: тариф без учета НДС</t>
  </si>
  <si>
    <t>Темп роста тарифа без учета НДС</t>
  </si>
  <si>
    <t>1-е полугодие: тариф с учетом НДС (население)</t>
  </si>
  <si>
    <t>2-е полугодие: тариф с учетом НДС (население)</t>
  </si>
  <si>
    <t>Темп роста тарифа с учетом НДС</t>
  </si>
  <si>
    <t>Объем полезного отпуска в год, в том числе:</t>
  </si>
  <si>
    <t>Объем полезного отпуска для населения в год, в том числе:</t>
  </si>
  <si>
    <t>Двухставочный тариф</t>
  </si>
  <si>
    <t>1-е полугодие: ставка за тепловую энергию без учета НДС</t>
  </si>
  <si>
    <t>2-е полугодие: ставка за тепловую энергию без учета НДС</t>
  </si>
  <si>
    <t>Темп роста ставки за тепловую энергию без учета НДС</t>
  </si>
  <si>
    <t>1-е полугодие: ставка за содержание тепловой мощности без учета НДС</t>
  </si>
  <si>
    <t>2-е полугодие: ставка за содержание тепловой мощности без учета НДС</t>
  </si>
  <si>
    <t>Темп роста ставки за содержание тепловой мощности без учета НДС</t>
  </si>
  <si>
    <t>1-е полугодие: ставка за тепловую энергию с учетом НДС (население)</t>
  </si>
  <si>
    <t>2-е полугодие: ставка за тепловую энергию с учетом НДС (население)</t>
  </si>
  <si>
    <t>Темп роста ставки за тепловую энергию с учетом НДС</t>
  </si>
  <si>
    <t>1-е полугодие: ставка за содержание тепловой мощности с учетом НДС (население)</t>
  </si>
  <si>
    <t>2-е полугодие: ставка за содержание тепловой мощности с учетом НДС (население)</t>
  </si>
  <si>
    <t>Темп роста ставки за содержание тепловой мощности с учетом НДС</t>
  </si>
  <si>
    <t>Объем отпуска тепловой энергии в год, в том числе:</t>
  </si>
  <si>
    <t>Суммарная договорная (заявленная) тепловая нагрузка потребителей тепловой энергии, в год, в том числе:</t>
  </si>
  <si>
    <t>Объем отпуска тепловой энергии населению в год, в том числе:</t>
  </si>
  <si>
    <t>Суммарная договорная (заявленная) тепловая нагрузка населения в год, в том числе:</t>
  </si>
  <si>
    <t>Двухставочный тариф в переводе в одноставочный тариф</t>
  </si>
  <si>
    <t>1-е полугодие: тариф с учетом НДС</t>
  </si>
  <si>
    <t>2-е полугодие: тариф с учетом НДС</t>
  </si>
  <si>
    <t>Комментарии к разделу</t>
  </si>
  <si>
    <t>ООО "ИТГ"</t>
  </si>
  <si>
    <t>-</t>
  </si>
  <si>
    <t>Общество с ограниченной ответственностью</t>
  </si>
  <si>
    <t>652120, Кемеровская область-Кузбасс, Ижморский муниципальный округ, пгт. Ижморский, ул. Коммунистическая, здание 10, помещение 10</t>
  </si>
  <si>
    <t>да</t>
  </si>
  <si>
    <t>УСН</t>
  </si>
  <si>
    <t>нет</t>
  </si>
  <si>
    <t>8-913-760-3143</t>
  </si>
  <si>
    <t>priemnaya@itg-nk.ru</t>
  </si>
  <si>
    <t>Оршанский Владислав Леонидович</t>
  </si>
  <si>
    <t>Генеральный директор</t>
  </si>
  <si>
    <t>Юршина Ольга Николаевна</t>
  </si>
  <si>
    <t>Ведущий экономист</t>
  </si>
  <si>
    <t>Вода</t>
  </si>
  <si>
    <t>одноставочный</t>
  </si>
  <si>
    <t>Производство тепловой энергии</t>
  </si>
  <si>
    <t>Производство, сбыт</t>
  </si>
  <si>
    <t>централизованная</t>
  </si>
  <si>
    <t>экономически обоснованных расходов</t>
  </si>
  <si>
    <t>Ижморский муниципальный округ</t>
  </si>
  <si>
    <t>Котельная № 2</t>
  </si>
  <si>
    <t>Аренда</t>
  </si>
  <si>
    <t>Договор</t>
  </si>
  <si>
    <t>2-К</t>
  </si>
  <si>
    <t>с 17.07.2025 по даты заключения КС</t>
  </si>
  <si>
    <t>Котельная № 3</t>
  </si>
  <si>
    <t>Котельная № 6</t>
  </si>
  <si>
    <t>Котельная № 8</t>
  </si>
  <si>
    <t>Котельная № 9</t>
  </si>
  <si>
    <t>Котельная с. Святославка</t>
  </si>
  <si>
    <t>Котельная с. Святославка СДК</t>
  </si>
  <si>
    <t>Котельная с. Новославянка</t>
  </si>
  <si>
    <t>Котельная с. Островка</t>
  </si>
  <si>
    <t>Котельная с. Колыон</t>
  </si>
  <si>
    <t>Котельная с. Теплая Речка</t>
  </si>
  <si>
    <t>Котельная д. Нижегородка</t>
  </si>
  <si>
    <t xml:space="preserve">Котельная с. Троицкое </t>
  </si>
  <si>
    <t>Котельная с. Воскресенка</t>
  </si>
  <si>
    <t>Тепловая сеть от котельной № 2</t>
  </si>
  <si>
    <t>Тепловая сеть от котельной № 3</t>
  </si>
  <si>
    <t>Тепловая сеть от котельной № 6</t>
  </si>
  <si>
    <t>Тепловая сеть от котельной № 8</t>
  </si>
  <si>
    <t>Тепловая сеть от котельной № 9</t>
  </si>
  <si>
    <t>Тепловая сеть от котельной с. Святославка</t>
  </si>
  <si>
    <t>Тепловая сеть от котельной с. Новославянка</t>
  </si>
  <si>
    <t>Тепловая сеть от котельной с. Островка</t>
  </si>
  <si>
    <t>Тепловая сеть от котельной с. Колыон</t>
  </si>
  <si>
    <t>Тепловая сеть от котельной с. Теплая Речка</t>
  </si>
  <si>
    <t>Тепловая сеть от котельной с. Троицкое</t>
  </si>
  <si>
    <t>п. 26 Методических указаний (Приказ ФСТ России от 13.06.2013 № 760-э)</t>
  </si>
  <si>
    <t>Запрос предложений признан не состоявшимся, экспертами использованы рыночные цены, сложившиеся в Кузбассе по углю марки ДР в 2023 году на бирже АО «Санкт-Петербургская Международная Товарно-сырьевая Биржа», с учетом изменения индекса цен производителей Минэкономразвития «Уголь энергетический каменный» на 2024, 2025 годы</t>
  </si>
  <si>
    <t>Скорректирован объём потребляемой электрической энергии, а также её цена на основании фактических цен, сложившихся в 2025 году</t>
  </si>
  <si>
    <t>Расчёт расходов произведён в соответствии с тарифами, утвержденными постановлением РЭК Кузбасса от 25.11.2022 № 609, в редакции постановления РЭК Кузбасса от 12.12.2024 № 525</t>
  </si>
  <si>
    <t>Скорректирован уровень средней заработной платы</t>
  </si>
  <si>
    <t>Исключены расходы на аренду, которые не были документально подтверждены</t>
  </si>
  <si>
    <t>Исключён НДС в размере 5% от НВВ</t>
  </si>
  <si>
    <t>пп. 6 п. 24 Методических указаний, увтержденных приказом  ФСТ России от 13.06.2013 № 760-э</t>
  </si>
  <si>
    <t>пп. 4 п. 24 Методических указаний, увтержденных приказом  ФСТ России от 13.06.2013 № 760-э</t>
  </si>
  <si>
    <t>пп. 2 п. 24 Методических указаний, увтержденных приказом  ФСТ России от 13.06.2013 № 760-э</t>
  </si>
  <si>
    <t>пп. 5 п. 24 Методических указаний, увтержденных приказом  ФСТ России от 13.06.2013 № 760-э</t>
  </si>
  <si>
    <t>пп. 8 п. 24 Методических указаний, увтержденных приказом  ФСТ России от 13.06.2013 № 760-э</t>
  </si>
  <si>
    <t>пп. 9 п. 24 Методических указаний, увтержденных приказом  ФСТ России от 13.06.2013 № 760-э</t>
  </si>
  <si>
    <t>пп. 11 п. 24 Методических указаний, увтержденных приказом  ФСТ России от 13.06.2013 № 760-э</t>
  </si>
  <si>
    <t>пп. 13 п. 24 Методических указаний, увтержденных приказом  ФСТ России от 13.06.2013 № 760-э</t>
  </si>
  <si>
    <t>пп. 15 п. 24 Методических указаний, увтержденных приказом  ФСТ России от 13.06.2013 № 760-э</t>
  </si>
  <si>
    <t>пп. г) п. 25 Методических указаний, увтержденных приказом  ФСТ России от 13.06.2013 № 760-э</t>
  </si>
  <si>
    <t>пп. 3 п. 28 Методических указаний, увтержденных приказом  ФСТ России от 13.06.2013 № 760-э</t>
  </si>
  <si>
    <t>Исключены мероприятия на которые не представлены, обосновывающие необходимость проведения ремонтов, документы (дефектные акты)</t>
  </si>
  <si>
    <t>32504000</t>
  </si>
  <si>
    <t>муниципальный округ</t>
  </si>
  <si>
    <t>МУП «Ижморское жилищно – коммунальное хозяйство»</t>
  </si>
  <si>
    <t>№ РЭК/148/1-ИТГ-2025 от 01.10.2025</t>
  </si>
  <si>
    <t>(3842) 36-67-47</t>
  </si>
  <si>
    <t>ЭОР, первое регулирование</t>
  </si>
  <si>
    <t>тепловая энергия</t>
  </si>
  <si>
    <t>№ 5910/1 от 19.09.2025</t>
  </si>
  <si>
    <t>Постановление</t>
  </si>
  <si>
    <t>№ 301</t>
  </si>
  <si>
    <t>Общество с ограниченной ответственностью "Ижморская ТеплоГенерация"</t>
  </si>
  <si>
    <t>rekkoteplo@yandex.ru</t>
  </si>
  <si>
    <t xml:space="preserve">Региональной энергетической комиссия Кузбасса </t>
  </si>
  <si>
    <t>Общества с ограниченной ответственностью "Ижморская ТеплоГенерация"</t>
  </si>
  <si>
    <t>Ведущий консультант</t>
  </si>
  <si>
    <t>Малиновская Татьяна Сергеевна</t>
  </si>
  <si>
    <t>https://ijmorka.ru/jkh/obsluzhivanie-zhkkh-v-rayone/npajkx/34256/</t>
  </si>
  <si>
    <t>СХЕМА ТЕПЛОСНАБЖЕНИЯ ИЖМОРСКОГО МУНИЦИПАЛЬНОГО ОКРУГА КЕМЕРОВСКОЙ ОБЛАСТИ ДО 2032 Г.</t>
  </si>
  <si>
    <t>416-п</t>
  </si>
  <si>
    <t>Об утверждении нормативов технологических потерь при передаче тепловой энергии, теплносителя по тепловым сетям ООО "Ижморская ТеплоГенерация", на 2025 год</t>
  </si>
  <si>
    <t>https://data-platform.ru/lk/ru_6_42/?public_token=NDE0NjU4MTE7YnB0cg==</t>
  </si>
  <si>
    <t>Об утверждении норматива удельного расхода топлива при производстве тепловой энергии источниками тепловой энергии ООО "Ижморская ТеплоГенерация", на 2025 год</t>
  </si>
  <si>
    <t>https://data-platform.ru/lk/ru_6_42/?public_token=NDE0NjU4MTM7YnB0cg==</t>
  </si>
  <si>
    <t>Об утверждении запасов топлива на источниках тепловой энергии ООО "Ижморская ТеплоГенерация", на 2025 год</t>
  </si>
  <si>
    <t>https://data-platform.ru/lk/ru_6_42/?public_token=NDE0NjU4MTU7YnB0cg==</t>
  </si>
  <si>
    <t>пункт 27 Методических указаний, увтержденных приказом  ФСТ России от 13.06.2013 N 760-э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</si>
</sst>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2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0" xfId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9" fontId="1" fillId="0" borderId="1" xfId="0" applyNumberFormat="1" applyFont="1" applyBorder="1" applyAlignment="1">
      <alignment horizontal="left" vertical="center" wrapText="1"/>
    </xf>
    <xf numFmtId="0" fontId="2" fillId="0" borderId="1" xfId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ijmorka.ru/jkh/obsluzhivanie-zhkkh-v-rayone/npajkx/34256/" TargetMode="External"/><Relationship Id="rId2" Type="http://schemas.openxmlformats.org/officeDocument/2006/relationships/hyperlink" Target="https://ijmorka.ru/jkh/obsluzhivanie-zhkkh-v-rayone/npajkx/34256/" TargetMode="External"/><Relationship Id="rId1" Type="http://schemas.openxmlformats.org/officeDocument/2006/relationships/hyperlink" Target="https://login.consultant.ru/link/?req=doc&amp;base=LAW&amp;n=508766&amp;dst=162" TargetMode="External"/><Relationship Id="rId4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ekkoteplo@yandex.ru" TargetMode="External"/><Relationship Id="rId1" Type="http://schemas.openxmlformats.org/officeDocument/2006/relationships/hyperlink" Target="https://login.consultant.ru/link/?req=doc&amp;base=LAW&amp;n=508766&amp;dst=10010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login.consultant.ru/link/?req=doc&amp;base=LAW&amp;n=14991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0"/>
  <sheetViews>
    <sheetView workbookViewId="0">
      <selection activeCell="B2" sqref="B2"/>
    </sheetView>
  </sheetViews>
  <sheetFormatPr defaultRowHeight="15" x14ac:dyDescent="0.25"/>
  <cols>
    <col min="1" max="1" width="4" customWidth="1"/>
    <col min="2" max="2" width="90.5703125" customWidth="1"/>
  </cols>
  <sheetData>
    <row r="2" spans="2:2" x14ac:dyDescent="0.25">
      <c r="B2" s="9" t="s">
        <v>4</v>
      </c>
    </row>
    <row r="3" spans="2:2" x14ac:dyDescent="0.25">
      <c r="B3" s="9" t="s">
        <v>53</v>
      </c>
    </row>
    <row r="4" spans="2:2" x14ac:dyDescent="0.25">
      <c r="B4" s="9" t="s">
        <v>79</v>
      </c>
    </row>
    <row r="5" spans="2:2" x14ac:dyDescent="0.25">
      <c r="B5" s="9" t="s">
        <v>86</v>
      </c>
    </row>
    <row r="6" spans="2:2" x14ac:dyDescent="0.25">
      <c r="B6" s="9" t="s">
        <v>94</v>
      </c>
    </row>
    <row r="7" spans="2:2" x14ac:dyDescent="0.25">
      <c r="B7" s="9" t="s">
        <v>142</v>
      </c>
    </row>
    <row r="8" spans="2:2" x14ac:dyDescent="0.25">
      <c r="B8" s="9" t="s">
        <v>230</v>
      </c>
    </row>
    <row r="9" spans="2:2" x14ac:dyDescent="0.25">
      <c r="B9" s="9" t="s">
        <v>237</v>
      </c>
    </row>
    <row r="10" spans="2:2" x14ac:dyDescent="0.25">
      <c r="B10" s="9" t="s">
        <v>331</v>
      </c>
    </row>
    <row r="11" spans="2:2" x14ac:dyDescent="0.25">
      <c r="B11" s="9" t="s">
        <v>371</v>
      </c>
    </row>
    <row r="12" spans="2:2" x14ac:dyDescent="0.25">
      <c r="B12" s="9" t="s">
        <v>378</v>
      </c>
    </row>
    <row r="13" spans="2:2" x14ac:dyDescent="0.25">
      <c r="B13" s="9" t="s">
        <v>475</v>
      </c>
    </row>
    <row r="14" spans="2:2" x14ac:dyDescent="0.25">
      <c r="B14" s="9" t="s">
        <v>488</v>
      </c>
    </row>
    <row r="15" spans="2:2" x14ac:dyDescent="0.25">
      <c r="B15" s="9" t="s">
        <v>495</v>
      </c>
    </row>
    <row r="16" spans="2:2" x14ac:dyDescent="0.25">
      <c r="B16" s="9" t="s">
        <v>508</v>
      </c>
    </row>
    <row r="17" spans="2:2" x14ac:dyDescent="0.25">
      <c r="B17" s="9" t="s">
        <v>521</v>
      </c>
    </row>
    <row r="18" spans="2:2" x14ac:dyDescent="0.25">
      <c r="B18" s="9" t="s">
        <v>529</v>
      </c>
    </row>
    <row r="19" spans="2:2" x14ac:dyDescent="0.25">
      <c r="B19" s="9" t="s">
        <v>619</v>
      </c>
    </row>
    <row r="20" spans="2:2" x14ac:dyDescent="0.25">
      <c r="B20" s="9" t="s">
        <v>651</v>
      </c>
    </row>
  </sheetData>
  <hyperlinks>
    <hyperlink ref="B2" location="'1'!A1" display="1. Сведения о регулируемой организации (далее - организация)" xr:uid="{00000000-0004-0000-0000-000000000000}"/>
    <hyperlink ref="B3" location="'2'!A1" display="2. Информация о рассмотрении исполнительным органом субъекта Российской Федерации в области государственного регулирования тарифов (далее - орган регулирования) заявления организации об установлении тарифов" xr:uid="{00000000-0004-0000-0000-000001000000}"/>
    <hyperlink ref="B4" location="'3'!A1" display="3. Перечень муниципальных образований, на территориях которых организация осуществляет регулируемые виды деятельности, в отношении которых устанавливаются тарифы" xr:uid="{00000000-0004-0000-0000-000002000000}"/>
    <hyperlink ref="B5" location="'4'!A1" display="4. Перечень объектов коммунальной инфраструктуры, эксплуатируемых организацией" xr:uid="{00000000-0004-0000-0000-000003000000}"/>
    <hyperlink ref="B6" location="'5'!A1" display="5. Ключевые сценарные показатели" xr:uid="{00000000-0004-0000-0000-000004000000}"/>
    <hyperlink ref="B7" location="'6'!A1" display="6. Расчет полезного отпуска тепловой энергии" xr:uid="{00000000-0004-0000-0000-000005000000}"/>
    <hyperlink ref="B8" location="'7'!A1" display="7. Расчет передачи тепловой энергии" xr:uid="{00000000-0004-0000-0000-000006000000}"/>
    <hyperlink ref="B9" location="'8'!A1" display="8. Расчет расхода топлива" xr:uid="{00000000-0004-0000-0000-000007000000}"/>
    <hyperlink ref="B10" location="'9'!A1" display="9. Расходы на прочие покупаемые энергетические ресурсы у организаций - поставщиков" xr:uid="{00000000-0004-0000-0000-000008000000}"/>
    <hyperlink ref="B11" location="'10'!A1" display="10. Расходы на приобретение холодной воды и теплоносителя у организаций - поставщиков" xr:uid="{00000000-0004-0000-0000-000009000000}"/>
    <hyperlink ref="B12" location="'11'!A1" display="11. Расчет амортизационных отчислений на восстановление основных производственных фондов" xr:uid="{00000000-0004-0000-0000-00000A000000}"/>
    <hyperlink ref="B13" location="'12'!A1" display="12. Арендная плата и концессионная плата. Лизинговые платежи" xr:uid="{00000000-0004-0000-0000-00000B000000}"/>
    <hyperlink ref="B14" location="'13'!A1" display="13. Расходы на оплату услуг, оказываемых сторонними организациями, осуществляющими регулируемые виды деятельности (далее - сторонняя организация)" xr:uid="{00000000-0004-0000-0000-00000C000000}"/>
    <hyperlink ref="B15" location="'14'!A1" display="14. Расходы на оплату труда" xr:uid="{00000000-0004-0000-0000-00000D000000}"/>
    <hyperlink ref="B16" location="'15'!A1" display="15. Налоги и иные платежи" xr:uid="{00000000-0004-0000-0000-00000E000000}"/>
    <hyperlink ref="B17" location="'16'!A1" display="16. Расчет экономии средств, достигнутой в результате снижения расходов предыдущего периода регулирования" xr:uid="{00000000-0004-0000-0000-00000F000000}"/>
    <hyperlink ref="B18" location="'17'!A1" display="17. Расчет необходимой валовой выручки и тарифов методом экономически обоснованных расходов" xr:uid="{00000000-0004-0000-0000-000010000000}"/>
    <hyperlink ref="B19" location="'18'!A1" display="18. План и факт по источникам финансирования инвестиционной программы" xr:uid="{00000000-0004-0000-0000-000011000000}"/>
    <hyperlink ref="B20" location="'19'!A1" display="19. Предложение уполномоченного эксперта (уполномоченных экспертов) органа регулирования по установлению тарифов" xr:uid="{00000000-0004-0000-0000-000012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0"/>
  <sheetViews>
    <sheetView topLeftCell="A4" workbookViewId="0">
      <selection activeCell="J16" sqref="J16"/>
    </sheetView>
  </sheetViews>
  <sheetFormatPr defaultRowHeight="15" x14ac:dyDescent="0.25"/>
  <cols>
    <col min="2" max="2" width="17.85546875" customWidth="1"/>
    <col min="5" max="5" width="10.28515625" customWidth="1"/>
    <col min="8" max="8" width="9.85546875" customWidth="1"/>
    <col min="10" max="10" width="38.140625" customWidth="1"/>
  </cols>
  <sheetData>
    <row r="1" spans="1:10" x14ac:dyDescent="0.25">
      <c r="A1" s="32" t="s">
        <v>331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2.5" x14ac:dyDescent="0.25">
      <c r="A2" s="32" t="s">
        <v>80</v>
      </c>
      <c r="B2" s="32" t="s">
        <v>95</v>
      </c>
      <c r="C2" s="32" t="s">
        <v>96</v>
      </c>
      <c r="D2" s="32" t="s">
        <v>143</v>
      </c>
      <c r="E2" s="32"/>
      <c r="F2" s="32"/>
      <c r="G2" s="2" t="s">
        <v>332</v>
      </c>
      <c r="H2" s="32" t="s">
        <v>97</v>
      </c>
      <c r="I2" s="32"/>
      <c r="J2" s="32" t="s">
        <v>148</v>
      </c>
    </row>
    <row r="3" spans="1:10" x14ac:dyDescent="0.25">
      <c r="A3" s="32"/>
      <c r="B3" s="32"/>
      <c r="C3" s="32"/>
      <c r="D3" s="32" t="s">
        <v>146</v>
      </c>
      <c r="E3" s="32"/>
      <c r="F3" s="32"/>
      <c r="G3" s="2" t="s">
        <v>333</v>
      </c>
      <c r="H3" s="32"/>
      <c r="I3" s="32"/>
      <c r="J3" s="32"/>
    </row>
    <row r="4" spans="1:10" ht="56.25" x14ac:dyDescent="0.25">
      <c r="A4" s="32"/>
      <c r="B4" s="32"/>
      <c r="C4" s="32"/>
      <c r="D4" s="2" t="s">
        <v>99</v>
      </c>
      <c r="E4" s="2" t="s">
        <v>149</v>
      </c>
      <c r="F4" s="2" t="s">
        <v>150</v>
      </c>
      <c r="G4" s="2" t="s">
        <v>99</v>
      </c>
      <c r="H4" s="2" t="s">
        <v>98</v>
      </c>
      <c r="I4" s="2" t="s">
        <v>99</v>
      </c>
      <c r="J4" s="32"/>
    </row>
    <row r="5" spans="1:10" x14ac:dyDescent="0.25">
      <c r="A5" s="36" t="s">
        <v>334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22.5" x14ac:dyDescent="0.25">
      <c r="A6" s="2" t="s">
        <v>85</v>
      </c>
      <c r="B6" s="3" t="s">
        <v>335</v>
      </c>
      <c r="C6" s="2" t="s">
        <v>289</v>
      </c>
      <c r="D6" s="3"/>
      <c r="E6" s="3"/>
      <c r="F6" s="3"/>
      <c r="G6" s="3"/>
      <c r="H6" s="11">
        <v>12094.6</v>
      </c>
      <c r="I6" s="11">
        <v>12081.576835519998</v>
      </c>
      <c r="J6" s="29" t="s">
        <v>779</v>
      </c>
    </row>
    <row r="7" spans="1:10" ht="22.5" x14ac:dyDescent="0.25">
      <c r="A7" s="2" t="s">
        <v>154</v>
      </c>
      <c r="B7" s="3" t="s">
        <v>336</v>
      </c>
      <c r="C7" s="2" t="s">
        <v>337</v>
      </c>
      <c r="D7" s="3"/>
      <c r="E7" s="3"/>
      <c r="F7" s="3"/>
      <c r="G7" s="3"/>
      <c r="H7" s="4">
        <v>1954.33</v>
      </c>
      <c r="I7" s="4">
        <v>1547.8043167999997</v>
      </c>
      <c r="J7" s="3"/>
    </row>
    <row r="8" spans="1:10" ht="22.5" x14ac:dyDescent="0.25">
      <c r="A8" s="2" t="s">
        <v>160</v>
      </c>
      <c r="B8" s="3" t="s">
        <v>338</v>
      </c>
      <c r="C8" s="2" t="s">
        <v>153</v>
      </c>
      <c r="D8" s="3"/>
      <c r="E8" s="3"/>
      <c r="F8" s="3"/>
      <c r="G8" s="3"/>
      <c r="H8" s="4">
        <v>26610.35</v>
      </c>
      <c r="I8" s="4">
        <v>22822.239999999998</v>
      </c>
      <c r="J8" s="3"/>
    </row>
    <row r="9" spans="1:10" ht="22.5" x14ac:dyDescent="0.25">
      <c r="A9" s="2" t="s">
        <v>164</v>
      </c>
      <c r="B9" s="3" t="s">
        <v>339</v>
      </c>
      <c r="C9" s="2" t="s">
        <v>340</v>
      </c>
      <c r="D9" s="3"/>
      <c r="E9" s="3"/>
      <c r="F9" s="3"/>
      <c r="G9" s="3"/>
      <c r="H9" s="4"/>
      <c r="I9" s="4"/>
      <c r="J9" s="3"/>
    </row>
    <row r="10" spans="1:10" ht="22.5" x14ac:dyDescent="0.25">
      <c r="A10" s="2" t="s">
        <v>341</v>
      </c>
      <c r="B10" s="3" t="s">
        <v>342</v>
      </c>
      <c r="C10" s="2" t="s">
        <v>248</v>
      </c>
      <c r="D10" s="3"/>
      <c r="E10" s="3"/>
      <c r="F10" s="3"/>
      <c r="G10" s="3"/>
      <c r="H10" s="4">
        <v>58.192</v>
      </c>
      <c r="I10" s="4">
        <v>67.819999999999993</v>
      </c>
      <c r="J10" s="3"/>
    </row>
    <row r="11" spans="1:10" x14ac:dyDescent="0.25">
      <c r="A11" s="2" t="s">
        <v>343</v>
      </c>
      <c r="B11" s="31" t="s">
        <v>344</v>
      </c>
      <c r="C11" s="31"/>
      <c r="D11" s="31"/>
      <c r="E11" s="31"/>
      <c r="F11" s="31"/>
      <c r="G11" s="31"/>
      <c r="H11" s="31"/>
      <c r="I11" s="31"/>
      <c r="J11" s="31"/>
    </row>
    <row r="12" spans="1:10" x14ac:dyDescent="0.25">
      <c r="A12" s="2" t="s">
        <v>345</v>
      </c>
      <c r="B12" s="31" t="s">
        <v>346</v>
      </c>
      <c r="C12" s="31"/>
      <c r="D12" s="31"/>
      <c r="E12" s="31"/>
      <c r="F12" s="31"/>
      <c r="G12" s="31"/>
      <c r="H12" s="31"/>
      <c r="I12" s="31"/>
      <c r="J12" s="31"/>
    </row>
    <row r="13" spans="1:10" ht="22.5" x14ac:dyDescent="0.25">
      <c r="A13" s="2" t="s">
        <v>347</v>
      </c>
      <c r="B13" s="3" t="s">
        <v>348</v>
      </c>
      <c r="C13" s="2" t="s">
        <v>337</v>
      </c>
      <c r="D13" s="3"/>
      <c r="E13" s="3"/>
      <c r="F13" s="3"/>
      <c r="G13" s="3"/>
      <c r="J13" s="3"/>
    </row>
    <row r="14" spans="1:10" x14ac:dyDescent="0.25">
      <c r="A14" s="2" t="s">
        <v>349</v>
      </c>
      <c r="B14" s="31" t="s">
        <v>350</v>
      </c>
      <c r="C14" s="31"/>
      <c r="D14" s="31"/>
      <c r="E14" s="31"/>
      <c r="F14" s="31"/>
      <c r="G14" s="31"/>
      <c r="H14" s="31"/>
      <c r="I14" s="31"/>
      <c r="J14" s="31"/>
    </row>
    <row r="15" spans="1:10" x14ac:dyDescent="0.25">
      <c r="A15" s="2" t="s">
        <v>351</v>
      </c>
      <c r="B15" s="31" t="s">
        <v>346</v>
      </c>
      <c r="C15" s="31"/>
      <c r="D15" s="31"/>
      <c r="E15" s="31"/>
      <c r="F15" s="31"/>
      <c r="G15" s="31"/>
      <c r="H15" s="31"/>
      <c r="I15" s="31"/>
      <c r="J15" s="31"/>
    </row>
    <row r="16" spans="1:10" ht="22.5" x14ac:dyDescent="0.25">
      <c r="A16" s="2" t="s">
        <v>352</v>
      </c>
      <c r="B16" s="3" t="s">
        <v>353</v>
      </c>
      <c r="C16" s="2" t="s">
        <v>289</v>
      </c>
      <c r="D16" s="3"/>
      <c r="E16" s="3"/>
      <c r="F16" s="3"/>
      <c r="G16" s="3"/>
      <c r="H16" s="11">
        <v>8234.2958487999986</v>
      </c>
      <c r="I16" s="11">
        <v>6036.4368355199986</v>
      </c>
      <c r="J16" s="29" t="s">
        <v>779</v>
      </c>
    </row>
    <row r="17" spans="1:10" ht="22.5" x14ac:dyDescent="0.25">
      <c r="A17" s="2" t="s">
        <v>354</v>
      </c>
      <c r="B17" s="3" t="s">
        <v>348</v>
      </c>
      <c r="C17" s="2" t="s">
        <v>337</v>
      </c>
      <c r="D17" s="3"/>
      <c r="E17" s="3"/>
      <c r="F17" s="3"/>
      <c r="G17" s="3"/>
      <c r="H17" s="11">
        <v>1954.33</v>
      </c>
      <c r="I17" s="11">
        <v>1547.8043167999997</v>
      </c>
      <c r="J17" s="3"/>
    </row>
    <row r="18" spans="1:10" ht="33.75" x14ac:dyDescent="0.25">
      <c r="A18" s="2" t="s">
        <v>355</v>
      </c>
      <c r="B18" s="3" t="s">
        <v>356</v>
      </c>
      <c r="C18" s="2" t="s">
        <v>289</v>
      </c>
      <c r="D18" s="3"/>
      <c r="E18" s="3"/>
      <c r="F18" s="3"/>
      <c r="G18" s="3"/>
      <c r="H18" s="11">
        <v>3860.320788</v>
      </c>
      <c r="I18" s="11">
        <v>6045.14</v>
      </c>
      <c r="J18" s="29" t="s">
        <v>779</v>
      </c>
    </row>
    <row r="19" spans="1:10" ht="22.5" x14ac:dyDescent="0.25">
      <c r="A19" s="2" t="s">
        <v>357</v>
      </c>
      <c r="B19" s="3" t="s">
        <v>358</v>
      </c>
      <c r="C19" s="2" t="s">
        <v>359</v>
      </c>
      <c r="D19" s="3"/>
      <c r="E19" s="3"/>
      <c r="F19" s="3"/>
      <c r="G19" s="3"/>
      <c r="H19" s="4">
        <v>2.6090300000000002</v>
      </c>
      <c r="I19" s="4">
        <v>2.1800000000000002</v>
      </c>
      <c r="J19" s="3"/>
    </row>
    <row r="20" spans="1:10" ht="22.5" x14ac:dyDescent="0.25">
      <c r="A20" s="2" t="s">
        <v>103</v>
      </c>
      <c r="B20" s="3" t="s">
        <v>360</v>
      </c>
      <c r="C20" s="2" t="s">
        <v>289</v>
      </c>
      <c r="D20" s="3"/>
      <c r="E20" s="3"/>
      <c r="F20" s="3"/>
      <c r="G20" s="3"/>
      <c r="H20" s="4"/>
      <c r="I20" s="4"/>
      <c r="J20" s="3"/>
    </row>
    <row r="21" spans="1:10" ht="22.5" x14ac:dyDescent="0.25">
      <c r="A21" s="2" t="s">
        <v>167</v>
      </c>
      <c r="B21" s="3" t="s">
        <v>344</v>
      </c>
      <c r="C21" s="2" t="s">
        <v>289</v>
      </c>
      <c r="D21" s="3"/>
      <c r="E21" s="3"/>
      <c r="F21" s="3"/>
      <c r="G21" s="3"/>
      <c r="H21" s="4"/>
      <c r="I21" s="4"/>
      <c r="J21" s="3"/>
    </row>
    <row r="22" spans="1:10" x14ac:dyDescent="0.25">
      <c r="A22" s="2" t="s">
        <v>169</v>
      </c>
      <c r="B22" s="31" t="s">
        <v>361</v>
      </c>
      <c r="C22" s="31"/>
      <c r="D22" s="31"/>
      <c r="E22" s="31"/>
      <c r="F22" s="31"/>
      <c r="G22" s="31"/>
      <c r="H22" s="31"/>
      <c r="I22" s="31"/>
      <c r="J22" s="31"/>
    </row>
    <row r="23" spans="1:10" ht="22.5" x14ac:dyDescent="0.25">
      <c r="A23" s="2" t="s">
        <v>362</v>
      </c>
      <c r="B23" s="3" t="s">
        <v>363</v>
      </c>
      <c r="C23" s="2" t="s">
        <v>153</v>
      </c>
      <c r="D23" s="3"/>
      <c r="E23" s="3"/>
      <c r="F23" s="3"/>
      <c r="G23" s="3"/>
      <c r="H23" s="4"/>
      <c r="I23" s="4"/>
      <c r="J23" s="3"/>
    </row>
    <row r="24" spans="1:10" ht="22.5" x14ac:dyDescent="0.25">
      <c r="A24" s="2" t="s">
        <v>171</v>
      </c>
      <c r="B24" s="3" t="s">
        <v>350</v>
      </c>
      <c r="C24" s="2" t="s">
        <v>289</v>
      </c>
      <c r="D24" s="3"/>
      <c r="E24" s="3"/>
      <c r="F24" s="3"/>
      <c r="G24" s="3"/>
      <c r="H24" s="4"/>
      <c r="I24" s="4"/>
      <c r="J24" s="3"/>
    </row>
    <row r="25" spans="1:10" x14ac:dyDescent="0.25">
      <c r="A25" s="2" t="s">
        <v>172</v>
      </c>
      <c r="B25" s="31" t="s">
        <v>361</v>
      </c>
      <c r="C25" s="31"/>
      <c r="D25" s="31"/>
      <c r="E25" s="31"/>
      <c r="F25" s="31"/>
      <c r="G25" s="31"/>
      <c r="H25" s="31"/>
      <c r="I25" s="31"/>
      <c r="J25" s="31"/>
    </row>
    <row r="26" spans="1:10" ht="22.5" x14ac:dyDescent="0.25">
      <c r="A26" s="2" t="s">
        <v>364</v>
      </c>
      <c r="B26" s="3" t="s">
        <v>365</v>
      </c>
      <c r="C26" s="2" t="s">
        <v>289</v>
      </c>
      <c r="D26" s="3"/>
      <c r="E26" s="3"/>
      <c r="F26" s="3"/>
      <c r="G26" s="3"/>
      <c r="H26" s="4"/>
      <c r="I26" s="4"/>
      <c r="J26" s="3"/>
    </row>
    <row r="27" spans="1:10" ht="22.5" x14ac:dyDescent="0.25">
      <c r="A27" s="2" t="s">
        <v>366</v>
      </c>
      <c r="B27" s="3" t="s">
        <v>363</v>
      </c>
      <c r="C27" s="2" t="s">
        <v>153</v>
      </c>
      <c r="D27" s="3"/>
      <c r="E27" s="3"/>
      <c r="F27" s="3"/>
      <c r="G27" s="3"/>
      <c r="H27" s="4"/>
      <c r="I27" s="4"/>
      <c r="J27" s="3"/>
    </row>
    <row r="28" spans="1:10" ht="22.5" x14ac:dyDescent="0.25">
      <c r="A28" s="2" t="s">
        <v>367</v>
      </c>
      <c r="B28" s="3" t="s">
        <v>368</v>
      </c>
      <c r="C28" s="2" t="s">
        <v>289</v>
      </c>
      <c r="D28" s="3"/>
      <c r="E28" s="3"/>
      <c r="F28" s="3"/>
      <c r="G28" s="3"/>
      <c r="H28" s="4"/>
      <c r="I28" s="4"/>
      <c r="J28" s="3"/>
    </row>
    <row r="29" spans="1:10" ht="22.5" x14ac:dyDescent="0.25">
      <c r="A29" s="2" t="s">
        <v>369</v>
      </c>
      <c r="B29" s="3" t="s">
        <v>370</v>
      </c>
      <c r="C29" s="2" t="s">
        <v>219</v>
      </c>
      <c r="D29" s="3"/>
      <c r="E29" s="3"/>
      <c r="F29" s="3"/>
      <c r="G29" s="3"/>
      <c r="H29" s="4"/>
      <c r="I29" s="4"/>
      <c r="J29" s="3"/>
    </row>
    <row r="30" spans="1:10" x14ac:dyDescent="0.25">
      <c r="A30" s="31" t="s">
        <v>229</v>
      </c>
      <c r="B30" s="31"/>
      <c r="C30" s="31"/>
      <c r="D30" s="31"/>
      <c r="E30" s="31"/>
      <c r="F30" s="31"/>
      <c r="G30" s="31"/>
      <c r="H30" s="31"/>
      <c r="I30" s="31"/>
      <c r="J30" s="31"/>
    </row>
  </sheetData>
  <mergeCells count="16">
    <mergeCell ref="A30:J30"/>
    <mergeCell ref="B25:J25"/>
    <mergeCell ref="A5:J5"/>
    <mergeCell ref="B22:J22"/>
    <mergeCell ref="B11:J11"/>
    <mergeCell ref="B12:J12"/>
    <mergeCell ref="B14:J14"/>
    <mergeCell ref="B15:J15"/>
    <mergeCell ref="A1:J1"/>
    <mergeCell ref="A2:A4"/>
    <mergeCell ref="B2:B4"/>
    <mergeCell ref="C2:C4"/>
    <mergeCell ref="D2:F2"/>
    <mergeCell ref="D3:F3"/>
    <mergeCell ref="H2:I3"/>
    <mergeCell ref="J2:J4"/>
  </mergeCells>
  <hyperlinks>
    <hyperlink ref="A5" location="P5482" display="P5482" xr:uid="{00000000-0004-0000-0900-000000000000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12"/>
  <sheetViews>
    <sheetView workbookViewId="0">
      <selection activeCell="J6" sqref="J6"/>
    </sheetView>
  </sheetViews>
  <sheetFormatPr defaultRowHeight="15" x14ac:dyDescent="0.25"/>
  <cols>
    <col min="2" max="2" width="17.140625" customWidth="1"/>
    <col min="4" max="9" width="11.28515625" customWidth="1"/>
    <col min="10" max="10" width="28" customWidth="1"/>
  </cols>
  <sheetData>
    <row r="1" spans="1:10" x14ac:dyDescent="0.25">
      <c r="A1" s="32" t="s">
        <v>371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32" t="s">
        <v>80</v>
      </c>
      <c r="B2" s="32" t="s">
        <v>95</v>
      </c>
      <c r="C2" s="32" t="s">
        <v>96</v>
      </c>
      <c r="D2" s="32" t="s">
        <v>143</v>
      </c>
      <c r="E2" s="32"/>
      <c r="F2" s="32"/>
      <c r="G2" s="2" t="s">
        <v>332</v>
      </c>
      <c r="H2" s="32" t="s">
        <v>97</v>
      </c>
      <c r="I2" s="32"/>
      <c r="J2" s="32" t="s">
        <v>148</v>
      </c>
    </row>
    <row r="3" spans="1:10" x14ac:dyDescent="0.25">
      <c r="A3" s="32"/>
      <c r="B3" s="32"/>
      <c r="C3" s="32"/>
      <c r="D3" s="32" t="s">
        <v>146</v>
      </c>
      <c r="E3" s="32"/>
      <c r="F3" s="32"/>
      <c r="G3" s="2" t="s">
        <v>333</v>
      </c>
      <c r="H3" s="32"/>
      <c r="I3" s="32"/>
      <c r="J3" s="32"/>
    </row>
    <row r="4" spans="1:10" ht="45" x14ac:dyDescent="0.25">
      <c r="A4" s="32"/>
      <c r="B4" s="32"/>
      <c r="C4" s="32"/>
      <c r="D4" s="2" t="s">
        <v>99</v>
      </c>
      <c r="E4" s="2" t="s">
        <v>149</v>
      </c>
      <c r="F4" s="2" t="s">
        <v>150</v>
      </c>
      <c r="G4" s="2" t="s">
        <v>99</v>
      </c>
      <c r="H4" s="2" t="s">
        <v>98</v>
      </c>
      <c r="I4" s="2" t="s">
        <v>99</v>
      </c>
      <c r="J4" s="32"/>
    </row>
    <row r="5" spans="1:10" x14ac:dyDescent="0.25">
      <c r="A5" s="36" t="s">
        <v>372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22.5" x14ac:dyDescent="0.25">
      <c r="A6" s="2" t="s">
        <v>85</v>
      </c>
      <c r="B6" s="3" t="s">
        <v>373</v>
      </c>
      <c r="C6" s="2" t="s">
        <v>289</v>
      </c>
      <c r="D6" s="3"/>
      <c r="E6" s="3"/>
      <c r="F6" s="3"/>
      <c r="G6" s="3"/>
      <c r="H6" s="11">
        <v>530.19899240000007</v>
      </c>
      <c r="I6" s="11">
        <v>470.34000000000003</v>
      </c>
      <c r="J6" s="29" t="s">
        <v>779</v>
      </c>
    </row>
    <row r="7" spans="1:10" x14ac:dyDescent="0.25">
      <c r="A7" s="2" t="s">
        <v>154</v>
      </c>
      <c r="B7" s="31" t="s">
        <v>756</v>
      </c>
      <c r="C7" s="31"/>
      <c r="D7" s="31"/>
      <c r="E7" s="31"/>
      <c r="F7" s="31"/>
      <c r="G7" s="31"/>
      <c r="H7" s="31"/>
      <c r="I7" s="31"/>
      <c r="J7" s="31"/>
    </row>
    <row r="8" spans="1:10" ht="22.5" x14ac:dyDescent="0.25">
      <c r="A8" s="2" t="s">
        <v>156</v>
      </c>
      <c r="B8" s="3" t="s">
        <v>374</v>
      </c>
      <c r="C8" s="2" t="s">
        <v>375</v>
      </c>
      <c r="D8" s="3"/>
      <c r="E8" s="3"/>
      <c r="F8" s="3"/>
      <c r="G8" s="3"/>
      <c r="H8" s="3">
        <v>5.84</v>
      </c>
      <c r="I8" s="3">
        <v>5.84</v>
      </c>
      <c r="J8" s="3"/>
    </row>
    <row r="9" spans="1:10" ht="22.5" x14ac:dyDescent="0.25">
      <c r="A9" s="2" t="s">
        <v>103</v>
      </c>
      <c r="B9" s="3" t="s">
        <v>376</v>
      </c>
      <c r="C9" s="2" t="s">
        <v>289</v>
      </c>
      <c r="D9" s="3"/>
      <c r="E9" s="3"/>
      <c r="F9" s="3"/>
      <c r="G9" s="3"/>
      <c r="H9" s="3"/>
      <c r="I9" s="3"/>
      <c r="J9" s="3"/>
    </row>
    <row r="10" spans="1:10" x14ac:dyDescent="0.25">
      <c r="A10" s="2" t="s">
        <v>167</v>
      </c>
      <c r="B10" s="31" t="s">
        <v>361</v>
      </c>
      <c r="C10" s="31"/>
      <c r="D10" s="31"/>
      <c r="E10" s="31"/>
      <c r="F10" s="31"/>
      <c r="G10" s="31"/>
      <c r="H10" s="31"/>
      <c r="I10" s="31"/>
      <c r="J10" s="31"/>
    </row>
    <row r="11" spans="1:10" ht="22.5" x14ac:dyDescent="0.25">
      <c r="A11" s="2" t="s">
        <v>169</v>
      </c>
      <c r="B11" s="3" t="s">
        <v>377</v>
      </c>
      <c r="C11" s="2" t="s">
        <v>375</v>
      </c>
      <c r="D11" s="3"/>
      <c r="E11" s="3"/>
      <c r="F11" s="3"/>
      <c r="G11" s="3"/>
      <c r="H11" s="3"/>
      <c r="I11" s="3"/>
      <c r="J11" s="3"/>
    </row>
    <row r="12" spans="1:10" x14ac:dyDescent="0.25">
      <c r="A12" s="31" t="s">
        <v>229</v>
      </c>
      <c r="B12" s="31"/>
      <c r="C12" s="31"/>
      <c r="D12" s="31"/>
      <c r="E12" s="31"/>
      <c r="F12" s="31"/>
      <c r="G12" s="31"/>
      <c r="H12" s="31"/>
      <c r="I12" s="31"/>
      <c r="J12" s="31"/>
    </row>
  </sheetData>
  <mergeCells count="12">
    <mergeCell ref="A5:J5"/>
    <mergeCell ref="B7:J7"/>
    <mergeCell ref="B10:J10"/>
    <mergeCell ref="A12:J12"/>
    <mergeCell ref="A1:J1"/>
    <mergeCell ref="A2:A4"/>
    <mergeCell ref="B2:B4"/>
    <mergeCell ref="C2:C4"/>
    <mergeCell ref="D2:F2"/>
    <mergeCell ref="D3:F3"/>
    <mergeCell ref="H2:I3"/>
    <mergeCell ref="J2:J4"/>
  </mergeCells>
  <hyperlinks>
    <hyperlink ref="A5" location="P5483" display="P5483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99" fitToHeight="10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04"/>
  <sheetViews>
    <sheetView workbookViewId="0">
      <selection activeCell="F20" sqref="F20"/>
    </sheetView>
  </sheetViews>
  <sheetFormatPr defaultRowHeight="15" x14ac:dyDescent="0.25"/>
  <cols>
    <col min="2" max="2" width="15.42578125" customWidth="1"/>
    <col min="4" max="9" width="11.5703125" customWidth="1"/>
    <col min="10" max="10" width="27.42578125" customWidth="1"/>
  </cols>
  <sheetData>
    <row r="1" spans="1:10" x14ac:dyDescent="0.25">
      <c r="A1" s="32" t="s">
        <v>378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32" t="s">
        <v>80</v>
      </c>
      <c r="B2" s="32" t="s">
        <v>95</v>
      </c>
      <c r="C2" s="32" t="s">
        <v>96</v>
      </c>
      <c r="D2" s="32" t="s">
        <v>143</v>
      </c>
      <c r="E2" s="32"/>
      <c r="F2" s="32"/>
      <c r="G2" s="2" t="s">
        <v>332</v>
      </c>
      <c r="H2" s="32" t="s">
        <v>379</v>
      </c>
      <c r="I2" s="32"/>
      <c r="J2" s="32" t="s">
        <v>148</v>
      </c>
    </row>
    <row r="3" spans="1:10" x14ac:dyDescent="0.25">
      <c r="A3" s="32"/>
      <c r="B3" s="32"/>
      <c r="C3" s="32"/>
      <c r="D3" s="32" t="s">
        <v>146</v>
      </c>
      <c r="E3" s="32"/>
      <c r="F3" s="32"/>
      <c r="G3" s="2" t="s">
        <v>333</v>
      </c>
      <c r="H3" s="32" t="s">
        <v>380</v>
      </c>
      <c r="I3" s="32"/>
      <c r="J3" s="32"/>
    </row>
    <row r="4" spans="1:10" ht="45" x14ac:dyDescent="0.25">
      <c r="A4" s="32"/>
      <c r="B4" s="32"/>
      <c r="C4" s="32"/>
      <c r="D4" s="2" t="s">
        <v>99</v>
      </c>
      <c r="E4" s="2" t="s">
        <v>149</v>
      </c>
      <c r="F4" s="2" t="s">
        <v>150</v>
      </c>
      <c r="G4" s="2" t="s">
        <v>99</v>
      </c>
      <c r="H4" s="2" t="s">
        <v>98</v>
      </c>
      <c r="I4" s="2" t="s">
        <v>99</v>
      </c>
      <c r="J4" s="32"/>
    </row>
    <row r="5" spans="1:10" x14ac:dyDescent="0.25">
      <c r="A5" s="36" t="s">
        <v>381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56.25" x14ac:dyDescent="0.25">
      <c r="A6" s="2" t="s">
        <v>85</v>
      </c>
      <c r="B6" s="3" t="s">
        <v>382</v>
      </c>
      <c r="C6" s="2" t="s">
        <v>289</v>
      </c>
      <c r="D6" s="3"/>
      <c r="E6" s="3"/>
      <c r="F6" s="3"/>
      <c r="G6" s="3"/>
      <c r="H6" s="3"/>
      <c r="I6" s="3"/>
      <c r="J6" s="3"/>
    </row>
    <row r="7" spans="1:10" x14ac:dyDescent="0.25">
      <c r="A7" s="2" t="s">
        <v>154</v>
      </c>
      <c r="B7" s="3" t="s">
        <v>383</v>
      </c>
      <c r="C7" s="2" t="s">
        <v>289</v>
      </c>
      <c r="D7" s="3"/>
      <c r="E7" s="3"/>
      <c r="F7" s="3"/>
      <c r="G7" s="3"/>
      <c r="H7" s="3"/>
      <c r="I7" s="3"/>
      <c r="J7" s="3"/>
    </row>
    <row r="8" spans="1:10" x14ac:dyDescent="0.25">
      <c r="A8" s="2" t="s">
        <v>160</v>
      </c>
      <c r="B8" s="3" t="s">
        <v>384</v>
      </c>
      <c r="C8" s="2" t="s">
        <v>289</v>
      </c>
      <c r="D8" s="3"/>
      <c r="E8" s="3"/>
      <c r="F8" s="3"/>
      <c r="G8" s="3"/>
      <c r="H8" s="3"/>
      <c r="I8" s="3"/>
      <c r="J8" s="3"/>
    </row>
    <row r="9" spans="1:10" ht="22.5" x14ac:dyDescent="0.25">
      <c r="A9" s="2" t="s">
        <v>164</v>
      </c>
      <c r="B9" s="3" t="s">
        <v>385</v>
      </c>
      <c r="C9" s="2" t="s">
        <v>289</v>
      </c>
      <c r="D9" s="3"/>
      <c r="E9" s="3"/>
      <c r="F9" s="3"/>
      <c r="G9" s="3"/>
      <c r="H9" s="3"/>
      <c r="I9" s="3"/>
      <c r="J9" s="3"/>
    </row>
    <row r="10" spans="1:10" ht="33.75" x14ac:dyDescent="0.25">
      <c r="A10" s="2" t="s">
        <v>341</v>
      </c>
      <c r="B10" s="3" t="s">
        <v>386</v>
      </c>
      <c r="C10" s="2" t="s">
        <v>289</v>
      </c>
      <c r="D10" s="3"/>
      <c r="E10" s="3"/>
      <c r="F10" s="3"/>
      <c r="G10" s="3"/>
      <c r="H10" s="3"/>
      <c r="I10" s="3"/>
      <c r="J10" s="3"/>
    </row>
    <row r="11" spans="1:10" x14ac:dyDescent="0.25">
      <c r="A11" s="2" t="s">
        <v>387</v>
      </c>
      <c r="B11" s="3" t="s">
        <v>388</v>
      </c>
      <c r="C11" s="2" t="s">
        <v>289</v>
      </c>
      <c r="D11" s="3"/>
      <c r="E11" s="3"/>
      <c r="F11" s="3"/>
      <c r="G11" s="3"/>
      <c r="H11" s="3"/>
      <c r="I11" s="3"/>
      <c r="J11" s="3"/>
    </row>
    <row r="12" spans="1:10" x14ac:dyDescent="0.25">
      <c r="A12" s="2" t="s">
        <v>389</v>
      </c>
      <c r="B12" s="3" t="s">
        <v>390</v>
      </c>
      <c r="C12" s="2" t="s">
        <v>289</v>
      </c>
      <c r="D12" s="3"/>
      <c r="E12" s="3"/>
      <c r="F12" s="3"/>
      <c r="G12" s="3"/>
      <c r="H12" s="3"/>
      <c r="I12" s="3"/>
      <c r="J12" s="3"/>
    </row>
    <row r="13" spans="1:10" ht="33.75" x14ac:dyDescent="0.25">
      <c r="A13" s="2" t="s">
        <v>391</v>
      </c>
      <c r="B13" s="3" t="s">
        <v>392</v>
      </c>
      <c r="C13" s="2" t="s">
        <v>289</v>
      </c>
      <c r="D13" s="3"/>
      <c r="E13" s="3"/>
      <c r="F13" s="3"/>
      <c r="G13" s="3"/>
      <c r="H13" s="3"/>
      <c r="I13" s="3"/>
      <c r="J13" s="3"/>
    </row>
    <row r="14" spans="1:10" ht="22.5" x14ac:dyDescent="0.25">
      <c r="A14" s="2" t="s">
        <v>393</v>
      </c>
      <c r="B14" s="3" t="s">
        <v>394</v>
      </c>
      <c r="C14" s="2" t="s">
        <v>289</v>
      </c>
      <c r="D14" s="3"/>
      <c r="E14" s="3"/>
      <c r="F14" s="3"/>
      <c r="G14" s="3"/>
      <c r="H14" s="3"/>
      <c r="I14" s="3"/>
      <c r="J14" s="3"/>
    </row>
    <row r="15" spans="1:10" x14ac:dyDescent="0.25">
      <c r="A15" s="2" t="s">
        <v>395</v>
      </c>
      <c r="B15" s="3" t="s">
        <v>396</v>
      </c>
      <c r="C15" s="2" t="s">
        <v>289</v>
      </c>
      <c r="D15" s="3"/>
      <c r="E15" s="3"/>
      <c r="F15" s="3"/>
      <c r="G15" s="3"/>
      <c r="H15" s="3"/>
      <c r="I15" s="3"/>
      <c r="J15" s="3"/>
    </row>
    <row r="16" spans="1:10" ht="22.5" x14ac:dyDescent="0.25">
      <c r="A16" s="2" t="s">
        <v>343</v>
      </c>
      <c r="B16" s="3" t="s">
        <v>397</v>
      </c>
      <c r="C16" s="2" t="s">
        <v>289</v>
      </c>
      <c r="D16" s="3"/>
      <c r="E16" s="3"/>
      <c r="F16" s="3"/>
      <c r="G16" s="3"/>
      <c r="H16" s="3"/>
      <c r="I16" s="3"/>
      <c r="J16" s="3"/>
    </row>
    <row r="17" spans="1:10" x14ac:dyDescent="0.25">
      <c r="A17" s="2" t="s">
        <v>349</v>
      </c>
      <c r="B17" s="3" t="s">
        <v>398</v>
      </c>
      <c r="C17" s="2" t="s">
        <v>289</v>
      </c>
      <c r="D17" s="3"/>
      <c r="E17" s="3"/>
      <c r="F17" s="3"/>
      <c r="G17" s="3"/>
      <c r="H17" s="3"/>
      <c r="I17" s="3"/>
      <c r="J17" s="3"/>
    </row>
    <row r="18" spans="1:10" ht="22.5" x14ac:dyDescent="0.25">
      <c r="A18" s="2" t="s">
        <v>399</v>
      </c>
      <c r="B18" s="3" t="s">
        <v>400</v>
      </c>
      <c r="C18" s="2" t="s">
        <v>289</v>
      </c>
      <c r="D18" s="3"/>
      <c r="E18" s="3"/>
      <c r="F18" s="3"/>
      <c r="G18" s="3"/>
      <c r="H18" s="3"/>
      <c r="I18" s="3"/>
      <c r="J18" s="3"/>
    </row>
    <row r="19" spans="1:10" ht="33.75" x14ac:dyDescent="0.25">
      <c r="A19" s="2" t="s">
        <v>401</v>
      </c>
      <c r="B19" s="3" t="s">
        <v>402</v>
      </c>
      <c r="C19" s="2" t="s">
        <v>289</v>
      </c>
      <c r="D19" s="3"/>
      <c r="E19" s="3"/>
      <c r="F19" s="3"/>
      <c r="G19" s="3"/>
      <c r="H19" s="3"/>
      <c r="I19" s="3"/>
      <c r="J19" s="3"/>
    </row>
    <row r="20" spans="1:10" ht="157.5" x14ac:dyDescent="0.25">
      <c r="A20" s="2" t="s">
        <v>103</v>
      </c>
      <c r="B20" s="3" t="s">
        <v>403</v>
      </c>
      <c r="C20" s="2" t="s">
        <v>289</v>
      </c>
      <c r="D20" s="3"/>
      <c r="E20" s="3"/>
      <c r="F20" s="3"/>
      <c r="G20" s="3"/>
      <c r="H20" s="3"/>
      <c r="I20" s="3"/>
      <c r="J20" s="3"/>
    </row>
    <row r="21" spans="1:10" x14ac:dyDescent="0.25">
      <c r="A21" s="2" t="s">
        <v>167</v>
      </c>
      <c r="B21" s="3" t="s">
        <v>383</v>
      </c>
      <c r="C21" s="2" t="s">
        <v>289</v>
      </c>
      <c r="D21" s="3"/>
      <c r="E21" s="3"/>
      <c r="F21" s="3"/>
      <c r="G21" s="3"/>
      <c r="H21" s="3"/>
      <c r="I21" s="3"/>
      <c r="J21" s="3"/>
    </row>
    <row r="22" spans="1:10" x14ac:dyDescent="0.25">
      <c r="A22" s="2" t="s">
        <v>171</v>
      </c>
      <c r="B22" s="3" t="s">
        <v>384</v>
      </c>
      <c r="C22" s="2" t="s">
        <v>289</v>
      </c>
      <c r="D22" s="3"/>
      <c r="E22" s="3"/>
      <c r="F22" s="3"/>
      <c r="G22" s="3"/>
      <c r="H22" s="3"/>
      <c r="I22" s="3"/>
      <c r="J22" s="3"/>
    </row>
    <row r="23" spans="1:10" ht="22.5" x14ac:dyDescent="0.25">
      <c r="A23" s="2" t="s">
        <v>174</v>
      </c>
      <c r="B23" s="3" t="s">
        <v>385</v>
      </c>
      <c r="C23" s="2" t="s">
        <v>289</v>
      </c>
      <c r="D23" s="3"/>
      <c r="E23" s="3"/>
      <c r="F23" s="3"/>
      <c r="G23" s="3"/>
      <c r="H23" s="3"/>
      <c r="I23" s="3"/>
      <c r="J23" s="3"/>
    </row>
    <row r="24" spans="1:10" ht="33.75" x14ac:dyDescent="0.25">
      <c r="A24" s="2" t="s">
        <v>404</v>
      </c>
      <c r="B24" s="3" t="s">
        <v>386</v>
      </c>
      <c r="C24" s="2" t="s">
        <v>289</v>
      </c>
      <c r="D24" s="3"/>
      <c r="E24" s="3"/>
      <c r="F24" s="3"/>
      <c r="G24" s="3"/>
      <c r="H24" s="3"/>
      <c r="I24" s="3"/>
      <c r="J24" s="3"/>
    </row>
    <row r="25" spans="1:10" x14ac:dyDescent="0.25">
      <c r="A25" s="2" t="s">
        <v>405</v>
      </c>
      <c r="B25" s="3" t="s">
        <v>388</v>
      </c>
      <c r="C25" s="2" t="s">
        <v>289</v>
      </c>
      <c r="D25" s="3"/>
      <c r="E25" s="3"/>
      <c r="F25" s="3"/>
      <c r="G25" s="3"/>
      <c r="H25" s="3"/>
      <c r="I25" s="3"/>
      <c r="J25" s="3"/>
    </row>
    <row r="26" spans="1:10" x14ac:dyDescent="0.25">
      <c r="A26" s="2" t="s">
        <v>406</v>
      </c>
      <c r="B26" s="3" t="s">
        <v>390</v>
      </c>
      <c r="C26" s="2" t="s">
        <v>289</v>
      </c>
      <c r="D26" s="3"/>
      <c r="E26" s="3"/>
      <c r="F26" s="3"/>
      <c r="G26" s="3"/>
      <c r="H26" s="3"/>
      <c r="I26" s="3"/>
      <c r="J26" s="3"/>
    </row>
    <row r="27" spans="1:10" ht="33.75" x14ac:dyDescent="0.25">
      <c r="A27" s="2" t="s">
        <v>407</v>
      </c>
      <c r="B27" s="3" t="s">
        <v>392</v>
      </c>
      <c r="C27" s="2" t="s">
        <v>289</v>
      </c>
      <c r="D27" s="3"/>
      <c r="E27" s="3"/>
      <c r="F27" s="3"/>
      <c r="G27" s="3"/>
      <c r="H27" s="3"/>
      <c r="I27" s="3"/>
      <c r="J27" s="3"/>
    </row>
    <row r="28" spans="1:10" ht="22.5" x14ac:dyDescent="0.25">
      <c r="A28" s="2" t="s">
        <v>408</v>
      </c>
      <c r="B28" s="3" t="s">
        <v>394</v>
      </c>
      <c r="C28" s="2" t="s">
        <v>289</v>
      </c>
      <c r="D28" s="3"/>
      <c r="E28" s="3"/>
      <c r="F28" s="3"/>
      <c r="G28" s="3"/>
      <c r="H28" s="3"/>
      <c r="I28" s="3"/>
      <c r="J28" s="3"/>
    </row>
    <row r="29" spans="1:10" x14ac:dyDescent="0.25">
      <c r="A29" s="2" t="s">
        <v>409</v>
      </c>
      <c r="B29" s="3" t="s">
        <v>396</v>
      </c>
      <c r="C29" s="2" t="s">
        <v>289</v>
      </c>
      <c r="D29" s="3"/>
      <c r="E29" s="3"/>
      <c r="F29" s="3"/>
      <c r="G29" s="3"/>
      <c r="H29" s="3"/>
      <c r="I29" s="3"/>
      <c r="J29" s="3"/>
    </row>
    <row r="30" spans="1:10" ht="22.5" x14ac:dyDescent="0.25">
      <c r="A30" s="2" t="s">
        <v>410</v>
      </c>
      <c r="B30" s="3" t="s">
        <v>397</v>
      </c>
      <c r="C30" s="2" t="s">
        <v>289</v>
      </c>
      <c r="D30" s="3"/>
      <c r="E30" s="3"/>
      <c r="F30" s="3"/>
      <c r="G30" s="3"/>
      <c r="H30" s="3"/>
      <c r="I30" s="3"/>
      <c r="J30" s="3"/>
    </row>
    <row r="31" spans="1:10" x14ac:dyDescent="0.25">
      <c r="A31" s="2" t="s">
        <v>411</v>
      </c>
      <c r="B31" s="3" t="s">
        <v>398</v>
      </c>
      <c r="C31" s="2" t="s">
        <v>289</v>
      </c>
      <c r="D31" s="3"/>
      <c r="E31" s="3"/>
      <c r="F31" s="3"/>
      <c r="G31" s="3"/>
      <c r="H31" s="3"/>
      <c r="I31" s="3"/>
      <c r="J31" s="3"/>
    </row>
    <row r="32" spans="1:10" ht="22.5" x14ac:dyDescent="0.25">
      <c r="A32" s="2" t="s">
        <v>412</v>
      </c>
      <c r="B32" s="3" t="s">
        <v>400</v>
      </c>
      <c r="C32" s="2" t="s">
        <v>289</v>
      </c>
      <c r="D32" s="3"/>
      <c r="E32" s="3"/>
      <c r="F32" s="3"/>
      <c r="G32" s="3"/>
      <c r="H32" s="3"/>
      <c r="I32" s="3"/>
      <c r="J32" s="3"/>
    </row>
    <row r="33" spans="1:10" ht="33.75" x14ac:dyDescent="0.25">
      <c r="A33" s="2" t="s">
        <v>413</v>
      </c>
      <c r="B33" s="3" t="s">
        <v>402</v>
      </c>
      <c r="C33" s="2" t="s">
        <v>289</v>
      </c>
      <c r="D33" s="3"/>
      <c r="E33" s="3"/>
      <c r="F33" s="3"/>
      <c r="G33" s="3"/>
      <c r="H33" s="3"/>
      <c r="I33" s="3"/>
      <c r="J33" s="3"/>
    </row>
    <row r="34" spans="1:10" ht="33.75" x14ac:dyDescent="0.25">
      <c r="A34" s="2" t="s">
        <v>105</v>
      </c>
      <c r="B34" s="3" t="s">
        <v>414</v>
      </c>
      <c r="C34" s="2" t="s">
        <v>289</v>
      </c>
      <c r="D34" s="3"/>
      <c r="E34" s="3"/>
      <c r="F34" s="3"/>
      <c r="G34" s="3"/>
      <c r="H34" s="3"/>
      <c r="I34" s="3"/>
      <c r="J34" s="3"/>
    </row>
    <row r="35" spans="1:10" x14ac:dyDescent="0.25">
      <c r="A35" s="2" t="s">
        <v>176</v>
      </c>
      <c r="B35" s="3" t="s">
        <v>383</v>
      </c>
      <c r="C35" s="2" t="s">
        <v>289</v>
      </c>
      <c r="D35" s="3"/>
      <c r="E35" s="3"/>
      <c r="F35" s="3"/>
      <c r="G35" s="3"/>
      <c r="H35" s="3"/>
      <c r="I35" s="3"/>
      <c r="J35" s="3"/>
    </row>
    <row r="36" spans="1:10" x14ac:dyDescent="0.25">
      <c r="A36" s="2" t="s">
        <v>179</v>
      </c>
      <c r="B36" s="3" t="s">
        <v>384</v>
      </c>
      <c r="C36" s="2" t="s">
        <v>289</v>
      </c>
      <c r="D36" s="3"/>
      <c r="E36" s="3"/>
      <c r="F36" s="3"/>
      <c r="G36" s="3"/>
      <c r="H36" s="3"/>
      <c r="I36" s="3"/>
      <c r="J36" s="3"/>
    </row>
    <row r="37" spans="1:10" ht="22.5" x14ac:dyDescent="0.25">
      <c r="A37" s="2" t="s">
        <v>182</v>
      </c>
      <c r="B37" s="3" t="s">
        <v>385</v>
      </c>
      <c r="C37" s="2" t="s">
        <v>289</v>
      </c>
      <c r="D37" s="3"/>
      <c r="E37" s="3"/>
      <c r="F37" s="3"/>
      <c r="G37" s="3"/>
      <c r="H37" s="3"/>
      <c r="I37" s="3"/>
      <c r="J37" s="3"/>
    </row>
    <row r="38" spans="1:10" ht="33.75" x14ac:dyDescent="0.25">
      <c r="A38" s="2" t="s">
        <v>415</v>
      </c>
      <c r="B38" s="3" t="s">
        <v>386</v>
      </c>
      <c r="C38" s="2" t="s">
        <v>289</v>
      </c>
      <c r="D38" s="3"/>
      <c r="E38" s="3"/>
      <c r="F38" s="3"/>
      <c r="G38" s="3"/>
      <c r="H38" s="3"/>
      <c r="I38" s="3"/>
      <c r="J38" s="3"/>
    </row>
    <row r="39" spans="1:10" x14ac:dyDescent="0.25">
      <c r="A39" s="2" t="s">
        <v>416</v>
      </c>
      <c r="B39" s="3" t="s">
        <v>388</v>
      </c>
      <c r="C39" s="2" t="s">
        <v>289</v>
      </c>
      <c r="D39" s="3"/>
      <c r="E39" s="3"/>
      <c r="F39" s="3"/>
      <c r="G39" s="3"/>
      <c r="H39" s="3"/>
      <c r="I39" s="3"/>
      <c r="J39" s="3"/>
    </row>
    <row r="40" spans="1:10" x14ac:dyDescent="0.25">
      <c r="A40" s="2" t="s">
        <v>417</v>
      </c>
      <c r="B40" s="3" t="s">
        <v>390</v>
      </c>
      <c r="C40" s="2" t="s">
        <v>289</v>
      </c>
      <c r="D40" s="3"/>
      <c r="E40" s="3"/>
      <c r="F40" s="3"/>
      <c r="G40" s="3"/>
      <c r="H40" s="3"/>
      <c r="I40" s="3"/>
      <c r="J40" s="3"/>
    </row>
    <row r="41" spans="1:10" ht="33.75" x14ac:dyDescent="0.25">
      <c r="A41" s="2" t="s">
        <v>418</v>
      </c>
      <c r="B41" s="3" t="s">
        <v>392</v>
      </c>
      <c r="C41" s="2" t="s">
        <v>289</v>
      </c>
      <c r="D41" s="3"/>
      <c r="E41" s="3"/>
      <c r="F41" s="3"/>
      <c r="G41" s="3"/>
      <c r="H41" s="3"/>
      <c r="I41" s="3"/>
      <c r="J41" s="3"/>
    </row>
    <row r="42" spans="1:10" ht="22.5" x14ac:dyDescent="0.25">
      <c r="A42" s="2" t="s">
        <v>419</v>
      </c>
      <c r="B42" s="3" t="s">
        <v>394</v>
      </c>
      <c r="C42" s="2" t="s">
        <v>289</v>
      </c>
      <c r="D42" s="3"/>
      <c r="E42" s="3"/>
      <c r="F42" s="3"/>
      <c r="G42" s="3"/>
      <c r="H42" s="3"/>
      <c r="I42" s="3"/>
      <c r="J42" s="3"/>
    </row>
    <row r="43" spans="1:10" x14ac:dyDescent="0.25">
      <c r="A43" s="2" t="s">
        <v>420</v>
      </c>
      <c r="B43" s="3" t="s">
        <v>396</v>
      </c>
      <c r="C43" s="2" t="s">
        <v>289</v>
      </c>
      <c r="D43" s="3"/>
      <c r="E43" s="3"/>
      <c r="F43" s="3"/>
      <c r="G43" s="3"/>
      <c r="H43" s="3"/>
      <c r="I43" s="3"/>
      <c r="J43" s="3"/>
    </row>
    <row r="44" spans="1:10" ht="22.5" x14ac:dyDescent="0.25">
      <c r="A44" s="2" t="s">
        <v>421</v>
      </c>
      <c r="B44" s="3" t="s">
        <v>397</v>
      </c>
      <c r="C44" s="2" t="s">
        <v>289</v>
      </c>
      <c r="D44" s="3"/>
      <c r="E44" s="3"/>
      <c r="F44" s="3"/>
      <c r="G44" s="3"/>
      <c r="H44" s="3"/>
      <c r="I44" s="3"/>
      <c r="J44" s="3"/>
    </row>
    <row r="45" spans="1:10" x14ac:dyDescent="0.25">
      <c r="A45" s="2" t="s">
        <v>422</v>
      </c>
      <c r="B45" s="3" t="s">
        <v>398</v>
      </c>
      <c r="C45" s="2" t="s">
        <v>289</v>
      </c>
      <c r="D45" s="3"/>
      <c r="E45" s="3"/>
      <c r="F45" s="3"/>
      <c r="G45" s="3"/>
      <c r="H45" s="3"/>
      <c r="I45" s="3"/>
      <c r="J45" s="3"/>
    </row>
    <row r="46" spans="1:10" ht="22.5" x14ac:dyDescent="0.25">
      <c r="A46" s="2" t="s">
        <v>423</v>
      </c>
      <c r="B46" s="3" t="s">
        <v>400</v>
      </c>
      <c r="C46" s="2" t="s">
        <v>289</v>
      </c>
      <c r="D46" s="3"/>
      <c r="E46" s="3"/>
      <c r="F46" s="3"/>
      <c r="G46" s="3"/>
      <c r="H46" s="3"/>
      <c r="I46" s="3"/>
      <c r="J46" s="3"/>
    </row>
    <row r="47" spans="1:10" ht="33.75" x14ac:dyDescent="0.25">
      <c r="A47" s="2" t="s">
        <v>424</v>
      </c>
      <c r="B47" s="3" t="s">
        <v>402</v>
      </c>
      <c r="C47" s="2" t="s">
        <v>289</v>
      </c>
      <c r="D47" s="3"/>
      <c r="E47" s="3"/>
      <c r="F47" s="3"/>
      <c r="G47" s="3"/>
      <c r="H47" s="3"/>
      <c r="I47" s="3"/>
      <c r="J47" s="3"/>
    </row>
    <row r="48" spans="1:10" ht="33.75" x14ac:dyDescent="0.25">
      <c r="A48" s="2" t="s">
        <v>107</v>
      </c>
      <c r="B48" s="3" t="s">
        <v>425</v>
      </c>
      <c r="C48" s="2" t="s">
        <v>289</v>
      </c>
      <c r="D48" s="3"/>
      <c r="E48" s="3"/>
      <c r="F48" s="3"/>
      <c r="G48" s="3"/>
      <c r="H48" s="3"/>
      <c r="I48" s="3"/>
      <c r="J48" s="3"/>
    </row>
    <row r="49" spans="1:10" x14ac:dyDescent="0.25">
      <c r="A49" s="2" t="s">
        <v>184</v>
      </c>
      <c r="B49" s="3" t="s">
        <v>383</v>
      </c>
      <c r="C49" s="2" t="s">
        <v>289</v>
      </c>
      <c r="D49" s="3"/>
      <c r="E49" s="3"/>
      <c r="F49" s="3"/>
      <c r="G49" s="3"/>
      <c r="H49" s="3"/>
      <c r="I49" s="3"/>
      <c r="J49" s="3"/>
    </row>
    <row r="50" spans="1:10" x14ac:dyDescent="0.25">
      <c r="A50" s="2" t="s">
        <v>185</v>
      </c>
      <c r="B50" s="3" t="s">
        <v>384</v>
      </c>
      <c r="C50" s="2" t="s">
        <v>289</v>
      </c>
      <c r="D50" s="3"/>
      <c r="E50" s="3"/>
      <c r="F50" s="3"/>
      <c r="G50" s="3"/>
      <c r="H50" s="3"/>
      <c r="I50" s="3"/>
      <c r="J50" s="3"/>
    </row>
    <row r="51" spans="1:10" ht="22.5" x14ac:dyDescent="0.25">
      <c r="A51" s="2" t="s">
        <v>426</v>
      </c>
      <c r="B51" s="3" t="s">
        <v>385</v>
      </c>
      <c r="C51" s="2" t="s">
        <v>289</v>
      </c>
      <c r="D51" s="3"/>
      <c r="E51" s="3"/>
      <c r="F51" s="3"/>
      <c r="G51" s="3"/>
      <c r="H51" s="3"/>
      <c r="I51" s="3"/>
      <c r="J51" s="3"/>
    </row>
    <row r="52" spans="1:10" ht="33.75" x14ac:dyDescent="0.25">
      <c r="A52" s="2" t="s">
        <v>427</v>
      </c>
      <c r="B52" s="3" t="s">
        <v>386</v>
      </c>
      <c r="C52" s="2" t="s">
        <v>289</v>
      </c>
      <c r="D52" s="3"/>
      <c r="E52" s="3"/>
      <c r="F52" s="3"/>
      <c r="G52" s="3"/>
      <c r="H52" s="3"/>
      <c r="I52" s="3"/>
      <c r="J52" s="3"/>
    </row>
    <row r="53" spans="1:10" x14ac:dyDescent="0.25">
      <c r="A53" s="2" t="s">
        <v>428</v>
      </c>
      <c r="B53" s="3" t="s">
        <v>388</v>
      </c>
      <c r="C53" s="2" t="s">
        <v>289</v>
      </c>
      <c r="D53" s="3"/>
      <c r="E53" s="3"/>
      <c r="F53" s="3"/>
      <c r="G53" s="3"/>
      <c r="H53" s="3"/>
      <c r="I53" s="3"/>
      <c r="J53" s="3"/>
    </row>
    <row r="54" spans="1:10" x14ac:dyDescent="0.25">
      <c r="A54" s="2" t="s">
        <v>429</v>
      </c>
      <c r="B54" s="3" t="s">
        <v>390</v>
      </c>
      <c r="C54" s="2" t="s">
        <v>289</v>
      </c>
      <c r="D54" s="3"/>
      <c r="E54" s="3"/>
      <c r="F54" s="3"/>
      <c r="G54" s="3"/>
      <c r="H54" s="3"/>
      <c r="I54" s="3"/>
      <c r="J54" s="3"/>
    </row>
    <row r="55" spans="1:10" ht="33.75" x14ac:dyDescent="0.25">
      <c r="A55" s="2" t="s">
        <v>430</v>
      </c>
      <c r="B55" s="3" t="s">
        <v>392</v>
      </c>
      <c r="C55" s="2" t="s">
        <v>289</v>
      </c>
      <c r="D55" s="3"/>
      <c r="E55" s="3"/>
      <c r="F55" s="3"/>
      <c r="G55" s="3"/>
      <c r="H55" s="3"/>
      <c r="I55" s="3"/>
      <c r="J55" s="3"/>
    </row>
    <row r="56" spans="1:10" ht="22.5" x14ac:dyDescent="0.25">
      <c r="A56" s="2" t="s">
        <v>431</v>
      </c>
      <c r="B56" s="3" t="s">
        <v>394</v>
      </c>
      <c r="C56" s="2" t="s">
        <v>289</v>
      </c>
      <c r="D56" s="3"/>
      <c r="E56" s="3"/>
      <c r="F56" s="3"/>
      <c r="G56" s="3"/>
      <c r="H56" s="3"/>
      <c r="I56" s="3"/>
      <c r="J56" s="3"/>
    </row>
    <row r="57" spans="1:10" x14ac:dyDescent="0.25">
      <c r="A57" s="2" t="s">
        <v>432</v>
      </c>
      <c r="B57" s="3" t="s">
        <v>396</v>
      </c>
      <c r="C57" s="2" t="s">
        <v>289</v>
      </c>
      <c r="D57" s="3"/>
      <c r="E57" s="3"/>
      <c r="F57" s="3"/>
      <c r="G57" s="3"/>
      <c r="H57" s="3"/>
      <c r="I57" s="3"/>
      <c r="J57" s="3"/>
    </row>
    <row r="58" spans="1:10" ht="22.5" x14ac:dyDescent="0.25">
      <c r="A58" s="2" t="s">
        <v>433</v>
      </c>
      <c r="B58" s="3" t="s">
        <v>397</v>
      </c>
      <c r="C58" s="2" t="s">
        <v>289</v>
      </c>
      <c r="D58" s="3"/>
      <c r="E58" s="3"/>
      <c r="F58" s="3"/>
      <c r="G58" s="3"/>
      <c r="H58" s="3"/>
      <c r="I58" s="3"/>
      <c r="J58" s="3"/>
    </row>
    <row r="59" spans="1:10" x14ac:dyDescent="0.25">
      <c r="A59" s="2" t="s">
        <v>434</v>
      </c>
      <c r="B59" s="3" t="s">
        <v>398</v>
      </c>
      <c r="C59" s="2" t="s">
        <v>289</v>
      </c>
      <c r="D59" s="3"/>
      <c r="E59" s="3"/>
      <c r="F59" s="3"/>
      <c r="G59" s="3"/>
      <c r="H59" s="3"/>
      <c r="I59" s="3"/>
      <c r="J59" s="3"/>
    </row>
    <row r="60" spans="1:10" ht="22.5" x14ac:dyDescent="0.25">
      <c r="A60" s="2" t="s">
        <v>435</v>
      </c>
      <c r="B60" s="3" t="s">
        <v>400</v>
      </c>
      <c r="C60" s="2" t="s">
        <v>289</v>
      </c>
      <c r="D60" s="3"/>
      <c r="E60" s="3"/>
      <c r="F60" s="3"/>
      <c r="G60" s="3"/>
      <c r="H60" s="3"/>
      <c r="I60" s="3"/>
      <c r="J60" s="3"/>
    </row>
    <row r="61" spans="1:10" ht="33.75" x14ac:dyDescent="0.25">
      <c r="A61" s="2" t="s">
        <v>436</v>
      </c>
      <c r="B61" s="3" t="s">
        <v>402</v>
      </c>
      <c r="C61" s="2" t="s">
        <v>289</v>
      </c>
      <c r="D61" s="3"/>
      <c r="E61" s="3"/>
      <c r="F61" s="3"/>
      <c r="G61" s="3"/>
      <c r="H61" s="3"/>
      <c r="I61" s="3"/>
      <c r="J61" s="3"/>
    </row>
    <row r="62" spans="1:10" ht="45" x14ac:dyDescent="0.25">
      <c r="A62" s="2" t="s">
        <v>109</v>
      </c>
      <c r="B62" s="3" t="s">
        <v>437</v>
      </c>
      <c r="C62" s="2" t="s">
        <v>289</v>
      </c>
      <c r="D62" s="3"/>
      <c r="E62" s="3"/>
      <c r="F62" s="3"/>
      <c r="G62" s="3"/>
      <c r="H62" s="3"/>
      <c r="I62" s="3"/>
      <c r="J62" s="3"/>
    </row>
    <row r="63" spans="1:10" x14ac:dyDescent="0.25">
      <c r="A63" s="2" t="s">
        <v>438</v>
      </c>
      <c r="B63" s="3" t="s">
        <v>383</v>
      </c>
      <c r="C63" s="2" t="s">
        <v>289</v>
      </c>
      <c r="D63" s="3"/>
      <c r="E63" s="3"/>
      <c r="F63" s="3"/>
      <c r="G63" s="3"/>
      <c r="H63" s="3"/>
      <c r="I63" s="3"/>
      <c r="J63" s="3"/>
    </row>
    <row r="64" spans="1:10" x14ac:dyDescent="0.25">
      <c r="A64" s="2" t="s">
        <v>439</v>
      </c>
      <c r="B64" s="3" t="s">
        <v>384</v>
      </c>
      <c r="C64" s="2" t="s">
        <v>289</v>
      </c>
      <c r="D64" s="3"/>
      <c r="E64" s="3"/>
      <c r="F64" s="3"/>
      <c r="G64" s="3"/>
      <c r="H64" s="3"/>
      <c r="I64" s="3"/>
      <c r="J64" s="3"/>
    </row>
    <row r="65" spans="1:10" ht="22.5" x14ac:dyDescent="0.25">
      <c r="A65" s="2" t="s">
        <v>440</v>
      </c>
      <c r="B65" s="3" t="s">
        <v>385</v>
      </c>
      <c r="C65" s="2" t="s">
        <v>289</v>
      </c>
      <c r="D65" s="3"/>
      <c r="E65" s="3"/>
      <c r="F65" s="3"/>
      <c r="G65" s="3"/>
      <c r="H65" s="3"/>
      <c r="I65" s="3"/>
      <c r="J65" s="3"/>
    </row>
    <row r="66" spans="1:10" ht="33.75" x14ac:dyDescent="0.25">
      <c r="A66" s="2" t="s">
        <v>441</v>
      </c>
      <c r="B66" s="3" t="s">
        <v>386</v>
      </c>
      <c r="C66" s="2" t="s">
        <v>289</v>
      </c>
      <c r="D66" s="3"/>
      <c r="E66" s="3"/>
      <c r="F66" s="3"/>
      <c r="G66" s="3"/>
      <c r="H66" s="3"/>
      <c r="I66" s="3"/>
      <c r="J66" s="3"/>
    </row>
    <row r="67" spans="1:10" x14ac:dyDescent="0.25">
      <c r="A67" s="2" t="s">
        <v>442</v>
      </c>
      <c r="B67" s="3" t="s">
        <v>388</v>
      </c>
      <c r="C67" s="2" t="s">
        <v>289</v>
      </c>
      <c r="D67" s="3"/>
      <c r="E67" s="3"/>
      <c r="F67" s="3"/>
      <c r="G67" s="3"/>
      <c r="H67" s="3"/>
      <c r="I67" s="3"/>
      <c r="J67" s="3"/>
    </row>
    <row r="68" spans="1:10" x14ac:dyDescent="0.25">
      <c r="A68" s="2" t="s">
        <v>443</v>
      </c>
      <c r="B68" s="3" t="s">
        <v>390</v>
      </c>
      <c r="C68" s="2" t="s">
        <v>289</v>
      </c>
      <c r="D68" s="3"/>
      <c r="E68" s="3"/>
      <c r="F68" s="3"/>
      <c r="G68" s="3"/>
      <c r="H68" s="3"/>
      <c r="I68" s="3"/>
      <c r="J68" s="3"/>
    </row>
    <row r="69" spans="1:10" ht="33.75" x14ac:dyDescent="0.25">
      <c r="A69" s="2" t="s">
        <v>444</v>
      </c>
      <c r="B69" s="3" t="s">
        <v>392</v>
      </c>
      <c r="C69" s="2" t="s">
        <v>289</v>
      </c>
      <c r="D69" s="3"/>
      <c r="E69" s="3"/>
      <c r="F69" s="3"/>
      <c r="G69" s="3"/>
      <c r="H69" s="3"/>
      <c r="I69" s="3"/>
      <c r="J69" s="3"/>
    </row>
    <row r="70" spans="1:10" ht="22.5" x14ac:dyDescent="0.25">
      <c r="A70" s="2" t="s">
        <v>445</v>
      </c>
      <c r="B70" s="3" t="s">
        <v>394</v>
      </c>
      <c r="C70" s="2" t="s">
        <v>289</v>
      </c>
      <c r="D70" s="3"/>
      <c r="E70" s="3"/>
      <c r="F70" s="3"/>
      <c r="G70" s="3"/>
      <c r="H70" s="3"/>
      <c r="I70" s="3"/>
      <c r="J70" s="3"/>
    </row>
    <row r="71" spans="1:10" x14ac:dyDescent="0.25">
      <c r="A71" s="2" t="s">
        <v>446</v>
      </c>
      <c r="B71" s="3" t="s">
        <v>396</v>
      </c>
      <c r="C71" s="2" t="s">
        <v>289</v>
      </c>
      <c r="D71" s="3"/>
      <c r="E71" s="3"/>
      <c r="F71" s="3"/>
      <c r="G71" s="3"/>
      <c r="H71" s="3"/>
      <c r="I71" s="3"/>
      <c r="J71" s="3"/>
    </row>
    <row r="72" spans="1:10" ht="22.5" x14ac:dyDescent="0.25">
      <c r="A72" s="2" t="s">
        <v>447</v>
      </c>
      <c r="B72" s="3" t="s">
        <v>397</v>
      </c>
      <c r="C72" s="2" t="s">
        <v>289</v>
      </c>
      <c r="D72" s="3"/>
      <c r="E72" s="3"/>
      <c r="F72" s="3"/>
      <c r="G72" s="3"/>
      <c r="H72" s="3"/>
      <c r="I72" s="3"/>
      <c r="J72" s="3"/>
    </row>
    <row r="73" spans="1:10" x14ac:dyDescent="0.25">
      <c r="A73" s="2" t="s">
        <v>448</v>
      </c>
      <c r="B73" s="3" t="s">
        <v>398</v>
      </c>
      <c r="C73" s="2" t="s">
        <v>289</v>
      </c>
      <c r="D73" s="3"/>
      <c r="E73" s="3"/>
      <c r="F73" s="3"/>
      <c r="G73" s="3"/>
      <c r="H73" s="3"/>
      <c r="I73" s="3"/>
      <c r="J73" s="3"/>
    </row>
    <row r="74" spans="1:10" ht="22.5" x14ac:dyDescent="0.25">
      <c r="A74" s="2" t="s">
        <v>449</v>
      </c>
      <c r="B74" s="3" t="s">
        <v>400</v>
      </c>
      <c r="C74" s="2" t="s">
        <v>289</v>
      </c>
      <c r="D74" s="3"/>
      <c r="E74" s="3"/>
      <c r="F74" s="3"/>
      <c r="G74" s="3"/>
      <c r="H74" s="3"/>
      <c r="I74" s="3"/>
      <c r="J74" s="3"/>
    </row>
    <row r="75" spans="1:10" ht="33.75" x14ac:dyDescent="0.25">
      <c r="A75" s="2" t="s">
        <v>450</v>
      </c>
      <c r="B75" s="3" t="s">
        <v>402</v>
      </c>
      <c r="C75" s="2" t="s">
        <v>289</v>
      </c>
      <c r="D75" s="3"/>
      <c r="E75" s="3"/>
      <c r="F75" s="3"/>
      <c r="G75" s="3"/>
      <c r="H75" s="3"/>
      <c r="I75" s="3"/>
      <c r="J75" s="3"/>
    </row>
    <row r="76" spans="1:10" ht="33.75" x14ac:dyDescent="0.25">
      <c r="A76" s="2" t="s">
        <v>111</v>
      </c>
      <c r="B76" s="3" t="s">
        <v>451</v>
      </c>
      <c r="C76" s="2" t="s">
        <v>102</v>
      </c>
      <c r="D76" s="3"/>
      <c r="E76" s="3"/>
      <c r="F76" s="3"/>
      <c r="G76" s="3"/>
      <c r="H76" s="3"/>
      <c r="I76" s="3"/>
      <c r="J76" s="3"/>
    </row>
    <row r="77" spans="1:10" x14ac:dyDescent="0.25">
      <c r="A77" s="2" t="s">
        <v>188</v>
      </c>
      <c r="B77" s="3" t="s">
        <v>383</v>
      </c>
      <c r="C77" s="2" t="s">
        <v>102</v>
      </c>
      <c r="D77" s="3"/>
      <c r="E77" s="3"/>
      <c r="F77" s="3"/>
      <c r="G77" s="3"/>
      <c r="H77" s="3"/>
      <c r="I77" s="3"/>
      <c r="J77" s="3"/>
    </row>
    <row r="78" spans="1:10" x14ac:dyDescent="0.25">
      <c r="A78" s="2" t="s">
        <v>201</v>
      </c>
      <c r="B78" s="3" t="s">
        <v>384</v>
      </c>
      <c r="C78" s="2" t="s">
        <v>102</v>
      </c>
      <c r="D78" s="3"/>
      <c r="E78" s="3"/>
      <c r="F78" s="3"/>
      <c r="G78" s="3"/>
      <c r="H78" s="3"/>
      <c r="I78" s="3"/>
      <c r="J78" s="3"/>
    </row>
    <row r="79" spans="1:10" ht="22.5" x14ac:dyDescent="0.25">
      <c r="A79" s="2" t="s">
        <v>452</v>
      </c>
      <c r="B79" s="3" t="s">
        <v>385</v>
      </c>
      <c r="C79" s="2" t="s">
        <v>102</v>
      </c>
      <c r="D79" s="3"/>
      <c r="E79" s="3"/>
      <c r="F79" s="3"/>
      <c r="G79" s="3"/>
      <c r="H79" s="3"/>
      <c r="I79" s="3"/>
      <c r="J79" s="3"/>
    </row>
    <row r="80" spans="1:10" ht="33.75" x14ac:dyDescent="0.25">
      <c r="A80" s="2" t="s">
        <v>453</v>
      </c>
      <c r="B80" s="3" t="s">
        <v>386</v>
      </c>
      <c r="C80" s="2" t="s">
        <v>102</v>
      </c>
      <c r="D80" s="3"/>
      <c r="E80" s="3"/>
      <c r="F80" s="3"/>
      <c r="G80" s="3"/>
      <c r="H80" s="3"/>
      <c r="I80" s="3"/>
      <c r="J80" s="3"/>
    </row>
    <row r="81" spans="1:10" x14ac:dyDescent="0.25">
      <c r="A81" s="2" t="s">
        <v>454</v>
      </c>
      <c r="B81" s="3" t="s">
        <v>388</v>
      </c>
      <c r="C81" s="2" t="s">
        <v>102</v>
      </c>
      <c r="D81" s="3"/>
      <c r="E81" s="3"/>
      <c r="F81" s="3"/>
      <c r="G81" s="3"/>
      <c r="H81" s="3"/>
      <c r="I81" s="3"/>
      <c r="J81" s="3"/>
    </row>
    <row r="82" spans="1:10" x14ac:dyDescent="0.25">
      <c r="A82" s="2" t="s">
        <v>455</v>
      </c>
      <c r="B82" s="3" t="s">
        <v>390</v>
      </c>
      <c r="C82" s="2" t="s">
        <v>102</v>
      </c>
      <c r="D82" s="3"/>
      <c r="E82" s="3"/>
      <c r="F82" s="3"/>
      <c r="G82" s="3"/>
      <c r="H82" s="3"/>
      <c r="I82" s="3"/>
      <c r="J82" s="3"/>
    </row>
    <row r="83" spans="1:10" ht="33.75" x14ac:dyDescent="0.25">
      <c r="A83" s="2" t="s">
        <v>456</v>
      </c>
      <c r="B83" s="3" t="s">
        <v>392</v>
      </c>
      <c r="C83" s="2" t="s">
        <v>102</v>
      </c>
      <c r="D83" s="3"/>
      <c r="E83" s="3"/>
      <c r="F83" s="3"/>
      <c r="G83" s="3"/>
      <c r="H83" s="3"/>
      <c r="I83" s="3"/>
      <c r="J83" s="3"/>
    </row>
    <row r="84" spans="1:10" ht="22.5" x14ac:dyDescent="0.25">
      <c r="A84" s="2" t="s">
        <v>457</v>
      </c>
      <c r="B84" s="3" t="s">
        <v>394</v>
      </c>
      <c r="C84" s="2" t="s">
        <v>102</v>
      </c>
      <c r="D84" s="3"/>
      <c r="E84" s="3"/>
      <c r="F84" s="3"/>
      <c r="G84" s="3"/>
      <c r="H84" s="3"/>
      <c r="I84" s="3"/>
      <c r="J84" s="3"/>
    </row>
    <row r="85" spans="1:10" x14ac:dyDescent="0.25">
      <c r="A85" s="2" t="s">
        <v>458</v>
      </c>
      <c r="B85" s="3" t="s">
        <v>396</v>
      </c>
      <c r="C85" s="2" t="s">
        <v>102</v>
      </c>
      <c r="D85" s="3"/>
      <c r="E85" s="3"/>
      <c r="F85" s="3"/>
      <c r="G85" s="3"/>
      <c r="H85" s="3"/>
      <c r="I85" s="3"/>
      <c r="J85" s="3"/>
    </row>
    <row r="86" spans="1:10" ht="22.5" x14ac:dyDescent="0.25">
      <c r="A86" s="2" t="s">
        <v>459</v>
      </c>
      <c r="B86" s="3" t="s">
        <v>397</v>
      </c>
      <c r="C86" s="2" t="s">
        <v>102</v>
      </c>
      <c r="D86" s="3"/>
      <c r="E86" s="3"/>
      <c r="F86" s="3"/>
      <c r="G86" s="3"/>
      <c r="H86" s="3"/>
      <c r="I86" s="3"/>
      <c r="J86" s="3"/>
    </row>
    <row r="87" spans="1:10" x14ac:dyDescent="0.25">
      <c r="A87" s="2" t="s">
        <v>460</v>
      </c>
      <c r="B87" s="3" t="s">
        <v>398</v>
      </c>
      <c r="C87" s="2" t="s">
        <v>102</v>
      </c>
      <c r="D87" s="3"/>
      <c r="E87" s="3"/>
      <c r="F87" s="3"/>
      <c r="G87" s="3"/>
      <c r="H87" s="3"/>
      <c r="I87" s="3"/>
      <c r="J87" s="3"/>
    </row>
    <row r="88" spans="1:10" ht="22.5" x14ac:dyDescent="0.25">
      <c r="A88" s="2" t="s">
        <v>461</v>
      </c>
      <c r="B88" s="3" t="s">
        <v>400</v>
      </c>
      <c r="C88" s="2" t="s">
        <v>102</v>
      </c>
      <c r="D88" s="3"/>
      <c r="E88" s="3"/>
      <c r="F88" s="3"/>
      <c r="G88" s="3"/>
      <c r="H88" s="3"/>
      <c r="I88" s="3"/>
      <c r="J88" s="3"/>
    </row>
    <row r="89" spans="1:10" ht="33.75" x14ac:dyDescent="0.25">
      <c r="A89" s="2" t="s">
        <v>462</v>
      </c>
      <c r="B89" s="3" t="s">
        <v>402</v>
      </c>
      <c r="C89" s="2" t="s">
        <v>102</v>
      </c>
      <c r="D89" s="3"/>
      <c r="E89" s="3"/>
      <c r="F89" s="3"/>
      <c r="G89" s="3"/>
      <c r="H89" s="3"/>
      <c r="I89" s="3"/>
      <c r="J89" s="3"/>
    </row>
    <row r="90" spans="1:10" ht="33.75" x14ac:dyDescent="0.25">
      <c r="A90" s="2" t="s">
        <v>113</v>
      </c>
      <c r="B90" s="3" t="s">
        <v>463</v>
      </c>
      <c r="C90" s="2" t="s">
        <v>289</v>
      </c>
      <c r="D90" s="3"/>
      <c r="E90" s="3"/>
      <c r="F90" s="3"/>
      <c r="G90" s="3"/>
      <c r="H90" s="3"/>
      <c r="I90" s="3"/>
      <c r="J90" s="3"/>
    </row>
    <row r="91" spans="1:10" x14ac:dyDescent="0.25">
      <c r="A91" s="2" t="s">
        <v>203</v>
      </c>
      <c r="B91" s="3" t="s">
        <v>383</v>
      </c>
      <c r="C91" s="2" t="s">
        <v>289</v>
      </c>
      <c r="D91" s="3"/>
      <c r="E91" s="3"/>
      <c r="F91" s="3"/>
      <c r="G91" s="3"/>
      <c r="H91" s="3"/>
      <c r="I91" s="3"/>
      <c r="J91" s="3"/>
    </row>
    <row r="92" spans="1:10" x14ac:dyDescent="0.25">
      <c r="A92" s="2" t="s">
        <v>204</v>
      </c>
      <c r="B92" s="3" t="s">
        <v>384</v>
      </c>
      <c r="C92" s="2" t="s">
        <v>289</v>
      </c>
      <c r="D92" s="3"/>
      <c r="E92" s="3"/>
      <c r="F92" s="3"/>
      <c r="G92" s="3"/>
      <c r="H92" s="3"/>
      <c r="I92" s="3"/>
      <c r="J92" s="3"/>
    </row>
    <row r="93" spans="1:10" ht="22.5" x14ac:dyDescent="0.25">
      <c r="A93" s="2" t="s">
        <v>464</v>
      </c>
      <c r="B93" s="3" t="s">
        <v>385</v>
      </c>
      <c r="C93" s="2" t="s">
        <v>289</v>
      </c>
      <c r="D93" s="3"/>
      <c r="E93" s="3"/>
      <c r="F93" s="3"/>
      <c r="G93" s="3"/>
      <c r="H93" s="3"/>
      <c r="I93" s="3"/>
      <c r="J93" s="3"/>
    </row>
    <row r="94" spans="1:10" ht="33.75" x14ac:dyDescent="0.25">
      <c r="A94" s="2" t="s">
        <v>465</v>
      </c>
      <c r="B94" s="3" t="s">
        <v>386</v>
      </c>
      <c r="C94" s="2" t="s">
        <v>289</v>
      </c>
      <c r="D94" s="3"/>
      <c r="E94" s="3"/>
      <c r="F94" s="3"/>
      <c r="G94" s="3"/>
      <c r="H94" s="3"/>
      <c r="I94" s="3"/>
      <c r="J94" s="3"/>
    </row>
    <row r="95" spans="1:10" x14ac:dyDescent="0.25">
      <c r="A95" s="2" t="s">
        <v>466</v>
      </c>
      <c r="B95" s="3" t="s">
        <v>388</v>
      </c>
      <c r="C95" s="2" t="s">
        <v>289</v>
      </c>
      <c r="D95" s="3"/>
      <c r="E95" s="3"/>
      <c r="F95" s="3"/>
      <c r="G95" s="3"/>
      <c r="H95" s="3"/>
      <c r="I95" s="3"/>
      <c r="J95" s="3"/>
    </row>
    <row r="96" spans="1:10" x14ac:dyDescent="0.25">
      <c r="A96" s="2" t="s">
        <v>467</v>
      </c>
      <c r="B96" s="3" t="s">
        <v>390</v>
      </c>
      <c r="C96" s="2" t="s">
        <v>289</v>
      </c>
      <c r="D96" s="3"/>
      <c r="E96" s="3"/>
      <c r="F96" s="3"/>
      <c r="G96" s="3"/>
      <c r="H96" s="3"/>
      <c r="I96" s="3"/>
      <c r="J96" s="3"/>
    </row>
    <row r="97" spans="1:10" ht="33.75" x14ac:dyDescent="0.25">
      <c r="A97" s="2" t="s">
        <v>468</v>
      </c>
      <c r="B97" s="3" t="s">
        <v>392</v>
      </c>
      <c r="C97" s="2" t="s">
        <v>289</v>
      </c>
      <c r="D97" s="3"/>
      <c r="E97" s="3"/>
      <c r="F97" s="3"/>
      <c r="G97" s="3"/>
      <c r="H97" s="3"/>
      <c r="I97" s="3"/>
      <c r="J97" s="3"/>
    </row>
    <row r="98" spans="1:10" ht="22.5" x14ac:dyDescent="0.25">
      <c r="A98" s="2" t="s">
        <v>469</v>
      </c>
      <c r="B98" s="3" t="s">
        <v>394</v>
      </c>
      <c r="C98" s="2" t="s">
        <v>289</v>
      </c>
      <c r="D98" s="3"/>
      <c r="E98" s="3"/>
      <c r="F98" s="3"/>
      <c r="G98" s="3"/>
      <c r="H98" s="3"/>
      <c r="I98" s="3"/>
      <c r="J98" s="3"/>
    </row>
    <row r="99" spans="1:10" x14ac:dyDescent="0.25">
      <c r="A99" s="2" t="s">
        <v>470</v>
      </c>
      <c r="B99" s="3" t="s">
        <v>396</v>
      </c>
      <c r="C99" s="2" t="s">
        <v>289</v>
      </c>
      <c r="D99" s="3"/>
      <c r="E99" s="3"/>
      <c r="F99" s="3"/>
      <c r="G99" s="3"/>
      <c r="H99" s="3"/>
      <c r="I99" s="3"/>
      <c r="J99" s="3"/>
    </row>
    <row r="100" spans="1:10" ht="22.5" x14ac:dyDescent="0.25">
      <c r="A100" s="2" t="s">
        <v>471</v>
      </c>
      <c r="B100" s="3" t="s">
        <v>397</v>
      </c>
      <c r="C100" s="2" t="s">
        <v>289</v>
      </c>
      <c r="D100" s="3"/>
      <c r="E100" s="3"/>
      <c r="F100" s="3"/>
      <c r="G100" s="3"/>
      <c r="H100" s="3"/>
      <c r="I100" s="3"/>
      <c r="J100" s="3"/>
    </row>
    <row r="101" spans="1:10" x14ac:dyDescent="0.25">
      <c r="A101" s="2" t="s">
        <v>472</v>
      </c>
      <c r="B101" s="3" t="s">
        <v>398</v>
      </c>
      <c r="C101" s="2" t="s">
        <v>289</v>
      </c>
      <c r="D101" s="3"/>
      <c r="E101" s="3"/>
      <c r="F101" s="3"/>
      <c r="G101" s="3"/>
      <c r="H101" s="3"/>
      <c r="I101" s="3"/>
      <c r="J101" s="3"/>
    </row>
    <row r="102" spans="1:10" ht="22.5" x14ac:dyDescent="0.25">
      <c r="A102" s="2" t="s">
        <v>473</v>
      </c>
      <c r="B102" s="3" t="s">
        <v>400</v>
      </c>
      <c r="C102" s="2" t="s">
        <v>289</v>
      </c>
      <c r="D102" s="3"/>
      <c r="E102" s="3"/>
      <c r="F102" s="3"/>
      <c r="G102" s="3"/>
      <c r="H102" s="3"/>
      <c r="I102" s="3"/>
      <c r="J102" s="3"/>
    </row>
    <row r="103" spans="1:10" ht="33.75" x14ac:dyDescent="0.25">
      <c r="A103" s="2" t="s">
        <v>474</v>
      </c>
      <c r="B103" s="3" t="s">
        <v>402</v>
      </c>
      <c r="C103" s="2" t="s">
        <v>289</v>
      </c>
      <c r="D103" s="3"/>
      <c r="E103" s="3"/>
      <c r="F103" s="3"/>
      <c r="G103" s="3"/>
      <c r="H103" s="3"/>
      <c r="I103" s="3"/>
      <c r="J103" s="3"/>
    </row>
    <row r="104" spans="1:10" x14ac:dyDescent="0.25">
      <c r="A104" s="31" t="s">
        <v>229</v>
      </c>
      <c r="B104" s="31"/>
      <c r="C104" s="31"/>
      <c r="D104" s="31"/>
      <c r="E104" s="31"/>
      <c r="F104" s="31"/>
      <c r="G104" s="31"/>
      <c r="H104" s="31"/>
      <c r="I104" s="31"/>
      <c r="J104" s="31"/>
    </row>
  </sheetData>
  <mergeCells count="11">
    <mergeCell ref="A5:J5"/>
    <mergeCell ref="A104:J104"/>
    <mergeCell ref="A1:J1"/>
    <mergeCell ref="A2:A4"/>
    <mergeCell ref="B2:B4"/>
    <mergeCell ref="C2:C4"/>
    <mergeCell ref="D2:F2"/>
    <mergeCell ref="D3:F3"/>
    <mergeCell ref="H2:I2"/>
    <mergeCell ref="H3:I3"/>
    <mergeCell ref="J2:J4"/>
  </mergeCells>
  <hyperlinks>
    <hyperlink ref="A5" location="P5484" display="P5484" xr:uid="{00000000-0004-0000-0B00-000000000000}"/>
  </hyperlink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7"/>
  <sheetViews>
    <sheetView workbookViewId="0">
      <selection activeCell="J6" sqref="J6"/>
    </sheetView>
  </sheetViews>
  <sheetFormatPr defaultRowHeight="15" x14ac:dyDescent="0.25"/>
  <cols>
    <col min="2" max="2" width="18.5703125" customWidth="1"/>
    <col min="4" max="9" width="10.28515625" customWidth="1"/>
    <col min="10" max="10" width="27" customWidth="1"/>
  </cols>
  <sheetData>
    <row r="1" spans="1:10" x14ac:dyDescent="0.25">
      <c r="A1" s="32" t="s">
        <v>475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32" t="s">
        <v>80</v>
      </c>
      <c r="B2" s="32" t="s">
        <v>95</v>
      </c>
      <c r="C2" s="32" t="s">
        <v>96</v>
      </c>
      <c r="D2" s="32" t="s">
        <v>143</v>
      </c>
      <c r="E2" s="32"/>
      <c r="F2" s="32"/>
      <c r="G2" s="32" t="s">
        <v>147</v>
      </c>
      <c r="H2" s="32" t="s">
        <v>379</v>
      </c>
      <c r="I2" s="32"/>
      <c r="J2" s="32" t="s">
        <v>148</v>
      </c>
    </row>
    <row r="3" spans="1:10" x14ac:dyDescent="0.25">
      <c r="A3" s="32"/>
      <c r="B3" s="32"/>
      <c r="C3" s="32"/>
      <c r="D3" s="32" t="s">
        <v>146</v>
      </c>
      <c r="E3" s="32"/>
      <c r="F3" s="32"/>
      <c r="G3" s="32"/>
      <c r="H3" s="32" t="s">
        <v>380</v>
      </c>
      <c r="I3" s="32"/>
      <c r="J3" s="32"/>
    </row>
    <row r="4" spans="1:10" ht="56.25" x14ac:dyDescent="0.25">
      <c r="A4" s="32"/>
      <c r="B4" s="32"/>
      <c r="C4" s="32"/>
      <c r="D4" s="2" t="s">
        <v>99</v>
      </c>
      <c r="E4" s="2" t="s">
        <v>149</v>
      </c>
      <c r="F4" s="2" t="s">
        <v>150</v>
      </c>
      <c r="G4" s="2" t="s">
        <v>99</v>
      </c>
      <c r="H4" s="2" t="s">
        <v>98</v>
      </c>
      <c r="I4" s="2" t="s">
        <v>99</v>
      </c>
      <c r="J4" s="32"/>
    </row>
    <row r="5" spans="1:10" x14ac:dyDescent="0.25">
      <c r="A5" s="36" t="s">
        <v>476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45" x14ac:dyDescent="0.25">
      <c r="A6" s="2" t="s">
        <v>85</v>
      </c>
      <c r="B6" s="3" t="s">
        <v>477</v>
      </c>
      <c r="C6" s="2" t="s">
        <v>289</v>
      </c>
      <c r="D6" s="3"/>
      <c r="E6" s="3"/>
      <c r="F6" s="3"/>
      <c r="G6" s="3"/>
      <c r="H6" s="30">
        <f>H7+H14+H8</f>
        <v>1751.17</v>
      </c>
      <c r="I6" s="30">
        <f>I7+I14+I8</f>
        <v>1340.8899999999999</v>
      </c>
      <c r="J6" s="29" t="s">
        <v>748</v>
      </c>
    </row>
    <row r="7" spans="1:10" ht="22.5" x14ac:dyDescent="0.25">
      <c r="A7" s="2" t="s">
        <v>154</v>
      </c>
      <c r="B7" s="3" t="s">
        <v>478</v>
      </c>
      <c r="C7" s="2" t="s">
        <v>289</v>
      </c>
      <c r="D7" s="3"/>
      <c r="E7" s="3"/>
      <c r="F7" s="3"/>
      <c r="G7" s="3"/>
      <c r="H7" s="30">
        <f>H9</f>
        <v>120</v>
      </c>
      <c r="I7" s="30">
        <f>I9</f>
        <v>120</v>
      </c>
      <c r="J7" s="3"/>
    </row>
    <row r="8" spans="1:10" ht="22.5" x14ac:dyDescent="0.25">
      <c r="A8" s="2" t="s">
        <v>156</v>
      </c>
      <c r="B8" s="3" t="s">
        <v>479</v>
      </c>
      <c r="C8" s="2" t="s">
        <v>289</v>
      </c>
      <c r="D8" s="3"/>
      <c r="E8" s="3"/>
      <c r="F8" s="3"/>
      <c r="G8" s="3"/>
      <c r="H8" s="30">
        <v>1337.94</v>
      </c>
      <c r="I8" s="30">
        <v>1200</v>
      </c>
      <c r="J8" s="3"/>
    </row>
    <row r="9" spans="1:10" ht="22.5" x14ac:dyDescent="0.25">
      <c r="A9" s="2" t="s">
        <v>158</v>
      </c>
      <c r="B9" s="3" t="s">
        <v>480</v>
      </c>
      <c r="C9" s="2" t="s">
        <v>289</v>
      </c>
      <c r="D9" s="3"/>
      <c r="E9" s="3"/>
      <c r="F9" s="3"/>
      <c r="G9" s="3"/>
      <c r="H9" s="30">
        <v>120</v>
      </c>
      <c r="I9" s="30">
        <v>120</v>
      </c>
      <c r="J9" s="3"/>
    </row>
    <row r="10" spans="1:10" x14ac:dyDescent="0.25">
      <c r="A10" s="2" t="s">
        <v>160</v>
      </c>
      <c r="B10" s="3" t="s">
        <v>481</v>
      </c>
      <c r="C10" s="2" t="s">
        <v>289</v>
      </c>
      <c r="D10" s="3"/>
      <c r="E10" s="3"/>
      <c r="F10" s="3"/>
      <c r="G10" s="3"/>
      <c r="H10" s="15"/>
      <c r="I10" s="3"/>
      <c r="J10" s="3"/>
    </row>
    <row r="11" spans="1:10" ht="22.5" x14ac:dyDescent="0.25">
      <c r="A11" s="2" t="s">
        <v>164</v>
      </c>
      <c r="B11" s="3" t="s">
        <v>482</v>
      </c>
      <c r="C11" s="2" t="s">
        <v>289</v>
      </c>
      <c r="D11" s="3"/>
      <c r="E11" s="3"/>
      <c r="F11" s="3"/>
      <c r="G11" s="3"/>
      <c r="H11" s="15"/>
      <c r="I11" s="3"/>
      <c r="J11" s="3"/>
    </row>
    <row r="12" spans="1:10" ht="213.75" x14ac:dyDescent="0.25">
      <c r="A12" s="2" t="s">
        <v>483</v>
      </c>
      <c r="B12" s="3" t="s">
        <v>484</v>
      </c>
      <c r="C12" s="2" t="s">
        <v>289</v>
      </c>
      <c r="D12" s="3"/>
      <c r="E12" s="3"/>
      <c r="F12" s="3"/>
      <c r="G12" s="3"/>
      <c r="H12" s="15"/>
      <c r="I12" s="3"/>
      <c r="J12" s="3"/>
    </row>
    <row r="13" spans="1:10" ht="56.25" x14ac:dyDescent="0.25">
      <c r="A13" s="2" t="s">
        <v>485</v>
      </c>
      <c r="B13" s="3" t="s">
        <v>486</v>
      </c>
      <c r="C13" s="2" t="s">
        <v>289</v>
      </c>
      <c r="D13" s="3"/>
      <c r="E13" s="3"/>
      <c r="F13" s="3"/>
      <c r="G13" s="3"/>
      <c r="H13" s="15"/>
      <c r="I13" s="3"/>
      <c r="J13" s="3"/>
    </row>
    <row r="14" spans="1:10" ht="22.5" x14ac:dyDescent="0.25">
      <c r="A14" s="2" t="s">
        <v>341</v>
      </c>
      <c r="B14" s="3" t="s">
        <v>487</v>
      </c>
      <c r="C14" s="2" t="s">
        <v>289</v>
      </c>
      <c r="D14" s="3"/>
      <c r="E14" s="3"/>
      <c r="F14" s="3"/>
      <c r="G14" s="3"/>
      <c r="H14" s="15">
        <v>293.23</v>
      </c>
      <c r="I14" s="3">
        <v>20.89</v>
      </c>
      <c r="J14" s="3"/>
    </row>
    <row r="15" spans="1:10" ht="22.5" x14ac:dyDescent="0.25">
      <c r="A15" s="2" t="s">
        <v>387</v>
      </c>
      <c r="B15" s="3" t="s">
        <v>479</v>
      </c>
      <c r="C15" s="2" t="s">
        <v>289</v>
      </c>
      <c r="D15" s="3"/>
      <c r="E15" s="3"/>
      <c r="F15" s="3"/>
      <c r="G15" s="3"/>
      <c r="H15" s="15"/>
      <c r="I15" s="3"/>
      <c r="J15" s="3"/>
    </row>
    <row r="16" spans="1:10" ht="22.5" x14ac:dyDescent="0.25">
      <c r="A16" s="2" t="s">
        <v>389</v>
      </c>
      <c r="B16" s="3" t="s">
        <v>480</v>
      </c>
      <c r="C16" s="2" t="s">
        <v>289</v>
      </c>
      <c r="D16" s="3"/>
      <c r="E16" s="3"/>
      <c r="F16" s="3"/>
      <c r="G16" s="3"/>
      <c r="H16" s="15">
        <v>293.23</v>
      </c>
      <c r="I16" s="3">
        <v>20.89</v>
      </c>
      <c r="J16" s="3"/>
    </row>
    <row r="17" spans="1:10" x14ac:dyDescent="0.25">
      <c r="A17" s="31" t="s">
        <v>229</v>
      </c>
      <c r="B17" s="31"/>
      <c r="C17" s="31"/>
      <c r="D17" s="31"/>
      <c r="E17" s="31"/>
      <c r="F17" s="31"/>
      <c r="G17" s="31"/>
      <c r="H17" s="31"/>
      <c r="I17" s="31"/>
      <c r="J17" s="31"/>
    </row>
  </sheetData>
  <mergeCells count="12">
    <mergeCell ref="A5:J5"/>
    <mergeCell ref="A17:J17"/>
    <mergeCell ref="A1:J1"/>
    <mergeCell ref="A2:A4"/>
    <mergeCell ref="B2:B4"/>
    <mergeCell ref="C2:C4"/>
    <mergeCell ref="D2:F2"/>
    <mergeCell ref="D3:F3"/>
    <mergeCell ref="G2:G3"/>
    <mergeCell ref="H2:I2"/>
    <mergeCell ref="H3:I3"/>
    <mergeCell ref="J2:J4"/>
  </mergeCells>
  <hyperlinks>
    <hyperlink ref="A5" location="P5485" display="P5485" xr:uid="{00000000-0004-0000-0C00-000000000000}"/>
  </hyperlink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5"/>
  <sheetViews>
    <sheetView workbookViewId="0">
      <selection sqref="A1:J1"/>
    </sheetView>
  </sheetViews>
  <sheetFormatPr defaultRowHeight="15" x14ac:dyDescent="0.25"/>
  <cols>
    <col min="2" max="2" width="15.85546875" customWidth="1"/>
    <col min="4" max="9" width="10.28515625" customWidth="1"/>
    <col min="10" max="10" width="35.140625" customWidth="1"/>
  </cols>
  <sheetData>
    <row r="1" spans="1:10" ht="22.5" customHeight="1" x14ac:dyDescent="0.25">
      <c r="A1" s="32" t="s">
        <v>488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84.75" customHeight="1" x14ac:dyDescent="0.25">
      <c r="A2" s="32" t="s">
        <v>80</v>
      </c>
      <c r="B2" s="32" t="s">
        <v>95</v>
      </c>
      <c r="C2" s="32" t="s">
        <v>96</v>
      </c>
      <c r="D2" s="32" t="s">
        <v>143</v>
      </c>
      <c r="E2" s="32"/>
      <c r="F2" s="32"/>
      <c r="G2" s="2" t="s">
        <v>332</v>
      </c>
      <c r="H2" s="32" t="s">
        <v>97</v>
      </c>
      <c r="I2" s="32"/>
      <c r="J2" s="32" t="s">
        <v>148</v>
      </c>
    </row>
    <row r="3" spans="1:10" x14ac:dyDescent="0.25">
      <c r="A3" s="32"/>
      <c r="B3" s="32"/>
      <c r="C3" s="32"/>
      <c r="D3" s="32" t="s">
        <v>146</v>
      </c>
      <c r="E3" s="32"/>
      <c r="F3" s="32"/>
      <c r="G3" s="2" t="s">
        <v>333</v>
      </c>
      <c r="H3" s="32"/>
      <c r="I3" s="32"/>
      <c r="J3" s="32"/>
    </row>
    <row r="4" spans="1:10" ht="56.25" x14ac:dyDescent="0.25">
      <c r="A4" s="32"/>
      <c r="B4" s="32"/>
      <c r="C4" s="32"/>
      <c r="D4" s="2" t="s">
        <v>99</v>
      </c>
      <c r="E4" s="2" t="s">
        <v>149</v>
      </c>
      <c r="F4" s="2" t="s">
        <v>150</v>
      </c>
      <c r="G4" s="2" t="s">
        <v>99</v>
      </c>
      <c r="H4" s="2" t="s">
        <v>98</v>
      </c>
      <c r="I4" s="2" t="s">
        <v>99</v>
      </c>
      <c r="J4" s="32"/>
    </row>
    <row r="5" spans="1:10" x14ac:dyDescent="0.25">
      <c r="A5" s="36" t="s">
        <v>489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22.5" x14ac:dyDescent="0.25">
      <c r="A6" s="2" t="s">
        <v>85</v>
      </c>
      <c r="B6" s="3" t="s">
        <v>490</v>
      </c>
      <c r="C6" s="2" t="s">
        <v>289</v>
      </c>
      <c r="D6" s="3"/>
      <c r="E6" s="3"/>
      <c r="F6" s="3"/>
      <c r="G6" s="3"/>
      <c r="H6" s="3"/>
      <c r="I6" s="3"/>
      <c r="J6" s="3"/>
    </row>
    <row r="7" spans="1:10" x14ac:dyDescent="0.25">
      <c r="A7" s="2" t="s">
        <v>154</v>
      </c>
      <c r="B7" s="31" t="s">
        <v>491</v>
      </c>
      <c r="C7" s="31"/>
      <c r="D7" s="31"/>
      <c r="E7" s="31"/>
      <c r="F7" s="31"/>
      <c r="G7" s="31"/>
      <c r="H7" s="31"/>
      <c r="I7" s="31"/>
      <c r="J7" s="31"/>
    </row>
    <row r="8" spans="1:10" x14ac:dyDescent="0.25">
      <c r="A8" s="2" t="s">
        <v>156</v>
      </c>
      <c r="B8" s="3" t="s">
        <v>492</v>
      </c>
      <c r="C8" s="2" t="s">
        <v>153</v>
      </c>
      <c r="D8" s="3"/>
      <c r="E8" s="3"/>
      <c r="F8" s="3"/>
      <c r="G8" s="3"/>
      <c r="H8" s="3"/>
      <c r="I8" s="3"/>
      <c r="J8" s="3"/>
    </row>
    <row r="9" spans="1:10" ht="22.5" x14ac:dyDescent="0.25">
      <c r="A9" s="2" t="s">
        <v>103</v>
      </c>
      <c r="B9" s="3" t="s">
        <v>493</v>
      </c>
      <c r="C9" s="2" t="s">
        <v>289</v>
      </c>
      <c r="D9" s="3"/>
      <c r="E9" s="3"/>
      <c r="F9" s="3"/>
      <c r="G9" s="3"/>
      <c r="H9" s="3"/>
      <c r="I9" s="3"/>
      <c r="J9" s="3"/>
    </row>
    <row r="10" spans="1:10" x14ac:dyDescent="0.25">
      <c r="A10" s="2" t="s">
        <v>167</v>
      </c>
      <c r="B10" s="31" t="s">
        <v>491</v>
      </c>
      <c r="C10" s="31"/>
      <c r="D10" s="31"/>
      <c r="E10" s="31"/>
      <c r="F10" s="31"/>
      <c r="G10" s="31"/>
      <c r="H10" s="31"/>
      <c r="I10" s="31"/>
      <c r="J10" s="31"/>
    </row>
    <row r="11" spans="1:10" x14ac:dyDescent="0.25">
      <c r="A11" s="2" t="s">
        <v>169</v>
      </c>
      <c r="B11" s="3" t="s">
        <v>492</v>
      </c>
      <c r="C11" s="2" t="s">
        <v>375</v>
      </c>
      <c r="D11" s="3"/>
      <c r="E11" s="3"/>
      <c r="F11" s="3"/>
      <c r="G11" s="3"/>
      <c r="H11" s="3"/>
      <c r="I11" s="3"/>
      <c r="J11" s="3"/>
    </row>
    <row r="12" spans="1:10" x14ac:dyDescent="0.25">
      <c r="A12" s="2" t="s">
        <v>105</v>
      </c>
      <c r="B12" s="3" t="s">
        <v>494</v>
      </c>
      <c r="C12" s="2" t="s">
        <v>289</v>
      </c>
      <c r="D12" s="3"/>
      <c r="E12" s="3"/>
      <c r="F12" s="3"/>
      <c r="G12" s="3"/>
      <c r="H12" s="3"/>
      <c r="I12" s="3"/>
      <c r="J12" s="3"/>
    </row>
    <row r="13" spans="1:10" x14ac:dyDescent="0.25">
      <c r="A13" s="2" t="s">
        <v>176</v>
      </c>
      <c r="B13" s="31" t="s">
        <v>491</v>
      </c>
      <c r="C13" s="31"/>
      <c r="D13" s="31"/>
      <c r="E13" s="31"/>
      <c r="F13" s="31"/>
      <c r="G13" s="31"/>
      <c r="H13" s="31"/>
      <c r="I13" s="31"/>
      <c r="J13" s="31"/>
    </row>
    <row r="14" spans="1:10" x14ac:dyDescent="0.25">
      <c r="A14" s="2" t="s">
        <v>177</v>
      </c>
      <c r="B14" s="3" t="s">
        <v>492</v>
      </c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31" t="s">
        <v>229</v>
      </c>
      <c r="B15" s="31"/>
      <c r="C15" s="31"/>
      <c r="D15" s="31"/>
      <c r="E15" s="31"/>
      <c r="F15" s="31"/>
      <c r="G15" s="31"/>
      <c r="H15" s="31"/>
      <c r="I15" s="31"/>
      <c r="J15" s="31"/>
    </row>
  </sheetData>
  <mergeCells count="13">
    <mergeCell ref="A5:J5"/>
    <mergeCell ref="B7:J7"/>
    <mergeCell ref="B10:J10"/>
    <mergeCell ref="B13:J13"/>
    <mergeCell ref="A15:J15"/>
    <mergeCell ref="A1:J1"/>
    <mergeCell ref="A2:A4"/>
    <mergeCell ref="B2:B4"/>
    <mergeCell ref="C2:C4"/>
    <mergeCell ref="D2:F2"/>
    <mergeCell ref="D3:F3"/>
    <mergeCell ref="H2:I3"/>
    <mergeCell ref="J2:J4"/>
  </mergeCells>
  <hyperlinks>
    <hyperlink ref="A5" location="P5486" display="P5486" xr:uid="{00000000-0004-0000-0D00-000000000000}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2"/>
  <sheetViews>
    <sheetView workbookViewId="0">
      <selection activeCell="J14" sqref="J14"/>
    </sheetView>
  </sheetViews>
  <sheetFormatPr defaultRowHeight="15" x14ac:dyDescent="0.25"/>
  <cols>
    <col min="2" max="2" width="18" customWidth="1"/>
    <col min="4" max="7" width="11.5703125" hidden="1" customWidth="1"/>
    <col min="8" max="9" width="11.5703125" customWidth="1"/>
    <col min="10" max="10" width="27.7109375" customWidth="1"/>
  </cols>
  <sheetData>
    <row r="1" spans="1:10" x14ac:dyDescent="0.25">
      <c r="A1" s="32" t="s">
        <v>495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32" t="s">
        <v>80</v>
      </c>
      <c r="B2" s="32" t="s">
        <v>38</v>
      </c>
      <c r="C2" s="32" t="s">
        <v>96</v>
      </c>
      <c r="D2" s="32" t="s">
        <v>143</v>
      </c>
      <c r="E2" s="32"/>
      <c r="F2" s="32"/>
      <c r="G2" s="32" t="s">
        <v>147</v>
      </c>
      <c r="H2" s="32" t="s">
        <v>97</v>
      </c>
      <c r="I2" s="32"/>
      <c r="J2" s="32" t="s">
        <v>148</v>
      </c>
    </row>
    <row r="3" spans="1:10" x14ac:dyDescent="0.25">
      <c r="A3" s="32"/>
      <c r="B3" s="32"/>
      <c r="C3" s="32"/>
      <c r="D3" s="32" t="s">
        <v>146</v>
      </c>
      <c r="E3" s="32"/>
      <c r="F3" s="32"/>
      <c r="G3" s="32"/>
      <c r="H3" s="32"/>
      <c r="I3" s="32"/>
      <c r="J3" s="32"/>
    </row>
    <row r="4" spans="1:10" ht="45" x14ac:dyDescent="0.25">
      <c r="A4" s="32"/>
      <c r="B4" s="32"/>
      <c r="C4" s="32"/>
      <c r="D4" s="2" t="s">
        <v>99</v>
      </c>
      <c r="E4" s="2" t="s">
        <v>149</v>
      </c>
      <c r="F4" s="2" t="s">
        <v>150</v>
      </c>
      <c r="G4" s="2" t="s">
        <v>99</v>
      </c>
      <c r="H4" s="2" t="s">
        <v>98</v>
      </c>
      <c r="I4" s="2" t="s">
        <v>99</v>
      </c>
      <c r="J4" s="32"/>
    </row>
    <row r="5" spans="1:10" x14ac:dyDescent="0.25">
      <c r="A5" s="36" t="s">
        <v>496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45" x14ac:dyDescent="0.25">
      <c r="A6" s="2" t="s">
        <v>85</v>
      </c>
      <c r="B6" s="16" t="s">
        <v>497</v>
      </c>
      <c r="C6" s="18" t="s">
        <v>289</v>
      </c>
      <c r="D6" s="16"/>
      <c r="E6" s="16"/>
      <c r="F6" s="16"/>
      <c r="G6" s="16"/>
      <c r="H6" s="16">
        <v>40983.99</v>
      </c>
      <c r="I6" s="16">
        <v>46226.960867352085</v>
      </c>
      <c r="J6" s="16" t="s">
        <v>742</v>
      </c>
    </row>
    <row r="7" spans="1:10" x14ac:dyDescent="0.25">
      <c r="A7" s="2" t="s">
        <v>154</v>
      </c>
      <c r="B7" s="38" t="s">
        <v>498</v>
      </c>
      <c r="C7" s="38"/>
      <c r="D7" s="38"/>
      <c r="E7" s="38"/>
      <c r="F7" s="38"/>
      <c r="G7" s="38"/>
      <c r="H7" s="38"/>
      <c r="I7" s="38"/>
      <c r="J7" s="38"/>
    </row>
    <row r="8" spans="1:10" x14ac:dyDescent="0.25">
      <c r="A8" s="2" t="s">
        <v>156</v>
      </c>
      <c r="B8" s="16" t="s">
        <v>499</v>
      </c>
      <c r="C8" s="18" t="s">
        <v>500</v>
      </c>
      <c r="D8" s="16"/>
      <c r="E8" s="16"/>
      <c r="F8" s="16"/>
      <c r="G8" s="16"/>
      <c r="H8" s="16">
        <v>74</v>
      </c>
      <c r="I8" s="16">
        <v>74</v>
      </c>
      <c r="J8" s="16"/>
    </row>
    <row r="9" spans="1:10" ht="22.5" x14ac:dyDescent="0.25">
      <c r="A9" s="2" t="s">
        <v>158</v>
      </c>
      <c r="B9" s="16" t="s">
        <v>501</v>
      </c>
      <c r="C9" s="18" t="s">
        <v>502</v>
      </c>
      <c r="D9" s="16"/>
      <c r="E9" s="16"/>
      <c r="F9" s="16"/>
      <c r="G9" s="16"/>
      <c r="H9" s="16">
        <v>59526</v>
      </c>
      <c r="I9" s="16">
        <v>67141</v>
      </c>
      <c r="J9" s="16"/>
    </row>
    <row r="10" spans="1:10" ht="33.75" x14ac:dyDescent="0.25">
      <c r="A10" s="2" t="s">
        <v>103</v>
      </c>
      <c r="B10" s="16" t="s">
        <v>503</v>
      </c>
      <c r="C10" s="18" t="s">
        <v>289</v>
      </c>
      <c r="D10" s="16"/>
      <c r="E10" s="16"/>
      <c r="F10" s="16"/>
      <c r="G10" s="16"/>
      <c r="H10" s="16"/>
      <c r="I10" s="16"/>
      <c r="J10" s="16"/>
    </row>
    <row r="11" spans="1:10" x14ac:dyDescent="0.25">
      <c r="A11" s="2" t="s">
        <v>167</v>
      </c>
      <c r="B11" s="38" t="s">
        <v>498</v>
      </c>
      <c r="C11" s="38"/>
      <c r="D11" s="38"/>
      <c r="E11" s="38"/>
      <c r="F11" s="38"/>
      <c r="G11" s="38"/>
      <c r="H11" s="38"/>
      <c r="I11" s="38"/>
      <c r="J11" s="38"/>
    </row>
    <row r="12" spans="1:10" x14ac:dyDescent="0.25">
      <c r="A12" s="2" t="s">
        <v>169</v>
      </c>
      <c r="B12" s="16" t="s">
        <v>499</v>
      </c>
      <c r="C12" s="18" t="s">
        <v>500</v>
      </c>
      <c r="D12" s="16"/>
      <c r="E12" s="16"/>
      <c r="F12" s="16"/>
      <c r="G12" s="16"/>
      <c r="H12" s="16"/>
      <c r="I12" s="16"/>
      <c r="J12" s="16"/>
    </row>
    <row r="13" spans="1:10" ht="22.5" x14ac:dyDescent="0.25">
      <c r="A13" s="2" t="s">
        <v>170</v>
      </c>
      <c r="B13" s="16" t="s">
        <v>501</v>
      </c>
      <c r="C13" s="18" t="s">
        <v>502</v>
      </c>
      <c r="D13" s="16"/>
      <c r="E13" s="16"/>
      <c r="F13" s="16"/>
      <c r="G13" s="16"/>
      <c r="H13" s="16"/>
      <c r="I13" s="16"/>
      <c r="J13" s="16"/>
    </row>
    <row r="14" spans="1:10" ht="45" x14ac:dyDescent="0.25">
      <c r="A14" s="2" t="s">
        <v>105</v>
      </c>
      <c r="B14" s="16" t="s">
        <v>504</v>
      </c>
      <c r="C14" s="18" t="s">
        <v>289</v>
      </c>
      <c r="D14" s="16"/>
      <c r="E14" s="16"/>
      <c r="F14" s="16"/>
      <c r="G14" s="16"/>
      <c r="H14" s="16">
        <v>25081.200000000001</v>
      </c>
      <c r="I14" s="16">
        <v>17725.223999999998</v>
      </c>
      <c r="J14" s="16" t="s">
        <v>742</v>
      </c>
    </row>
    <row r="15" spans="1:10" x14ac:dyDescent="0.25">
      <c r="A15" s="2" t="s">
        <v>176</v>
      </c>
      <c r="B15" s="38" t="s">
        <v>498</v>
      </c>
      <c r="C15" s="38"/>
      <c r="D15" s="38"/>
      <c r="E15" s="38"/>
      <c r="F15" s="38"/>
      <c r="G15" s="38"/>
      <c r="H15" s="38"/>
      <c r="I15" s="38"/>
      <c r="J15" s="38"/>
    </row>
    <row r="16" spans="1:10" x14ac:dyDescent="0.25">
      <c r="A16" s="2" t="s">
        <v>177</v>
      </c>
      <c r="B16" s="16" t="s">
        <v>499</v>
      </c>
      <c r="C16" s="18" t="s">
        <v>500</v>
      </c>
      <c r="D16" s="16"/>
      <c r="E16" s="16"/>
      <c r="F16" s="16"/>
      <c r="G16" s="16"/>
      <c r="H16" s="16">
        <v>22</v>
      </c>
      <c r="I16" s="16">
        <v>22</v>
      </c>
      <c r="J16" s="16"/>
    </row>
    <row r="17" spans="1:10" ht="22.5" x14ac:dyDescent="0.25">
      <c r="A17" s="2" t="s">
        <v>178</v>
      </c>
      <c r="B17" s="16" t="s">
        <v>501</v>
      </c>
      <c r="C17" s="18" t="s">
        <v>502</v>
      </c>
      <c r="D17" s="16"/>
      <c r="E17" s="16"/>
      <c r="F17" s="16"/>
      <c r="G17" s="16"/>
      <c r="H17" s="16">
        <v>95004.55</v>
      </c>
      <c r="I17" s="16">
        <v>67141</v>
      </c>
      <c r="J17" s="16"/>
    </row>
    <row r="18" spans="1:10" ht="33.75" x14ac:dyDescent="0.25">
      <c r="A18" s="2" t="s">
        <v>107</v>
      </c>
      <c r="B18" s="3" t="s">
        <v>505</v>
      </c>
      <c r="C18" s="2" t="s">
        <v>289</v>
      </c>
      <c r="D18" s="3"/>
      <c r="E18" s="3"/>
      <c r="F18" s="3"/>
      <c r="G18" s="3"/>
      <c r="H18" s="3"/>
      <c r="I18" s="3"/>
      <c r="J18" s="3"/>
    </row>
    <row r="19" spans="1:10" x14ac:dyDescent="0.25">
      <c r="A19" s="2" t="s">
        <v>184</v>
      </c>
      <c r="B19" s="31" t="s">
        <v>498</v>
      </c>
      <c r="C19" s="31"/>
      <c r="D19" s="31"/>
      <c r="E19" s="31"/>
      <c r="F19" s="31"/>
      <c r="G19" s="31"/>
      <c r="H19" s="31"/>
      <c r="I19" s="31"/>
      <c r="J19" s="31"/>
    </row>
    <row r="20" spans="1:10" x14ac:dyDescent="0.25">
      <c r="A20" s="2" t="s">
        <v>506</v>
      </c>
      <c r="B20" s="3" t="s">
        <v>499</v>
      </c>
      <c r="C20" s="2" t="s">
        <v>500</v>
      </c>
      <c r="D20" s="3"/>
      <c r="E20" s="3"/>
      <c r="F20" s="3"/>
      <c r="G20" s="3"/>
      <c r="H20" s="3"/>
      <c r="I20" s="3"/>
      <c r="J20" s="3"/>
    </row>
    <row r="21" spans="1:10" ht="22.5" x14ac:dyDescent="0.25">
      <c r="A21" s="2" t="s">
        <v>507</v>
      </c>
      <c r="B21" s="3" t="s">
        <v>501</v>
      </c>
      <c r="C21" s="2" t="s">
        <v>502</v>
      </c>
      <c r="D21" s="3"/>
      <c r="E21" s="3"/>
      <c r="F21" s="3"/>
      <c r="G21" s="3"/>
      <c r="H21" s="3"/>
      <c r="I21" s="3"/>
      <c r="J21" s="3"/>
    </row>
    <row r="22" spans="1:10" x14ac:dyDescent="0.25">
      <c r="A22" s="31" t="s">
        <v>229</v>
      </c>
      <c r="B22" s="31"/>
      <c r="C22" s="31"/>
      <c r="D22" s="31"/>
      <c r="E22" s="31"/>
      <c r="F22" s="31"/>
      <c r="G22" s="31"/>
      <c r="H22" s="31"/>
      <c r="I22" s="31"/>
      <c r="J22" s="31"/>
    </row>
  </sheetData>
  <mergeCells count="15">
    <mergeCell ref="A22:J22"/>
    <mergeCell ref="A1:J1"/>
    <mergeCell ref="A2:A4"/>
    <mergeCell ref="B2:B4"/>
    <mergeCell ref="C2:C4"/>
    <mergeCell ref="D2:F2"/>
    <mergeCell ref="D3:F3"/>
    <mergeCell ref="G2:G3"/>
    <mergeCell ref="H2:I3"/>
    <mergeCell ref="J2:J4"/>
    <mergeCell ref="A5:J5"/>
    <mergeCell ref="B7:J7"/>
    <mergeCell ref="B11:J11"/>
    <mergeCell ref="B15:J15"/>
    <mergeCell ref="B19:J19"/>
  </mergeCells>
  <hyperlinks>
    <hyperlink ref="A5" location="P5487" display="P5487" xr:uid="{00000000-0004-0000-0E00-000000000000}"/>
  </hyperlink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16"/>
  <sheetViews>
    <sheetView workbookViewId="0">
      <selection sqref="A1:J1"/>
    </sheetView>
  </sheetViews>
  <sheetFormatPr defaultRowHeight="15" x14ac:dyDescent="0.25"/>
  <cols>
    <col min="2" max="2" width="19.42578125" customWidth="1"/>
    <col min="8" max="8" width="11.140625" customWidth="1"/>
    <col min="10" max="10" width="35.5703125" customWidth="1"/>
  </cols>
  <sheetData>
    <row r="1" spans="1:10" x14ac:dyDescent="0.25">
      <c r="A1" s="32" t="s">
        <v>508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32" t="s">
        <v>80</v>
      </c>
      <c r="B2" s="32" t="s">
        <v>95</v>
      </c>
      <c r="C2" s="32" t="s">
        <v>96</v>
      </c>
      <c r="D2" s="32" t="s">
        <v>143</v>
      </c>
      <c r="E2" s="32"/>
      <c r="F2" s="32"/>
      <c r="G2" s="32" t="s">
        <v>147</v>
      </c>
      <c r="H2" s="32" t="s">
        <v>97</v>
      </c>
      <c r="I2" s="32"/>
      <c r="J2" s="32" t="s">
        <v>148</v>
      </c>
    </row>
    <row r="3" spans="1:10" x14ac:dyDescent="0.25">
      <c r="A3" s="32"/>
      <c r="B3" s="32"/>
      <c r="C3" s="32"/>
      <c r="D3" s="32" t="s">
        <v>146</v>
      </c>
      <c r="E3" s="32"/>
      <c r="F3" s="32"/>
      <c r="G3" s="32"/>
      <c r="H3" s="32"/>
      <c r="I3" s="32"/>
      <c r="J3" s="32"/>
    </row>
    <row r="4" spans="1:10" ht="56.25" x14ac:dyDescent="0.25">
      <c r="A4" s="32"/>
      <c r="B4" s="32"/>
      <c r="C4" s="32"/>
      <c r="D4" s="2" t="s">
        <v>99</v>
      </c>
      <c r="E4" s="2" t="s">
        <v>149</v>
      </c>
      <c r="F4" s="2" t="s">
        <v>150</v>
      </c>
      <c r="G4" s="2" t="s">
        <v>99</v>
      </c>
      <c r="H4" s="2" t="s">
        <v>98</v>
      </c>
      <c r="I4" s="2" t="s">
        <v>99</v>
      </c>
      <c r="J4" s="32"/>
    </row>
    <row r="5" spans="1:10" x14ac:dyDescent="0.25">
      <c r="A5" s="36" t="s">
        <v>509</v>
      </c>
      <c r="B5" s="36"/>
      <c r="C5" s="36"/>
      <c r="D5" s="36"/>
      <c r="E5" s="36"/>
      <c r="F5" s="36"/>
      <c r="G5" s="36"/>
      <c r="H5" s="36"/>
      <c r="I5" s="36"/>
      <c r="J5" s="36"/>
    </row>
    <row r="6" spans="1:10" ht="45" x14ac:dyDescent="0.25">
      <c r="A6" s="2" t="s">
        <v>85</v>
      </c>
      <c r="B6" s="3" t="s">
        <v>510</v>
      </c>
      <c r="C6" s="2" t="s">
        <v>289</v>
      </c>
      <c r="D6" s="3"/>
      <c r="E6" s="3"/>
      <c r="F6" s="3"/>
      <c r="G6" s="3"/>
      <c r="H6" s="3"/>
      <c r="I6" s="3"/>
      <c r="J6" s="3"/>
    </row>
    <row r="7" spans="1:10" ht="112.5" x14ac:dyDescent="0.25">
      <c r="A7" s="2" t="s">
        <v>154</v>
      </c>
      <c r="B7" s="3" t="s">
        <v>511</v>
      </c>
      <c r="C7" s="2" t="s">
        <v>289</v>
      </c>
      <c r="D7" s="3"/>
      <c r="E7" s="3"/>
      <c r="F7" s="3"/>
      <c r="G7" s="3"/>
      <c r="H7" s="3"/>
      <c r="I7" s="3"/>
      <c r="J7" s="3"/>
    </row>
    <row r="8" spans="1:10" x14ac:dyDescent="0.25">
      <c r="A8" s="2" t="s">
        <v>160</v>
      </c>
      <c r="B8" s="3" t="s">
        <v>512</v>
      </c>
      <c r="C8" s="2" t="s">
        <v>289</v>
      </c>
      <c r="D8" s="3"/>
      <c r="E8" s="3"/>
      <c r="F8" s="3"/>
      <c r="G8" s="3"/>
      <c r="H8" s="3"/>
      <c r="I8" s="3"/>
      <c r="J8" s="3"/>
    </row>
    <row r="9" spans="1:10" x14ac:dyDescent="0.25">
      <c r="A9" s="2" t="s">
        <v>164</v>
      </c>
      <c r="B9" s="3" t="s">
        <v>513</v>
      </c>
      <c r="C9" s="2" t="s">
        <v>289</v>
      </c>
      <c r="D9" s="3"/>
      <c r="E9" s="3"/>
      <c r="F9" s="3"/>
      <c r="G9" s="3"/>
      <c r="H9" s="3"/>
      <c r="I9" s="3"/>
      <c r="J9" s="3"/>
    </row>
    <row r="10" spans="1:10" ht="45" x14ac:dyDescent="0.25">
      <c r="A10" s="2" t="s">
        <v>341</v>
      </c>
      <c r="B10" s="3" t="s">
        <v>514</v>
      </c>
      <c r="C10" s="2" t="s">
        <v>289</v>
      </c>
      <c r="D10" s="3"/>
      <c r="E10" s="3"/>
      <c r="F10" s="3"/>
      <c r="G10" s="3"/>
      <c r="H10" s="3"/>
      <c r="I10" s="3"/>
      <c r="J10" s="3"/>
    </row>
    <row r="11" spans="1:10" ht="22.5" x14ac:dyDescent="0.25">
      <c r="A11" s="2" t="s">
        <v>343</v>
      </c>
      <c r="B11" s="3" t="s">
        <v>515</v>
      </c>
      <c r="C11" s="2" t="s">
        <v>289</v>
      </c>
      <c r="D11" s="3"/>
      <c r="E11" s="3"/>
      <c r="F11" s="3"/>
      <c r="G11" s="3"/>
      <c r="H11" s="3"/>
      <c r="I11" s="3"/>
      <c r="J11" s="3"/>
    </row>
    <row r="12" spans="1:10" x14ac:dyDescent="0.25">
      <c r="A12" s="2" t="s">
        <v>349</v>
      </c>
      <c r="B12" s="3" t="s">
        <v>516</v>
      </c>
      <c r="C12" s="2" t="s">
        <v>289</v>
      </c>
      <c r="D12" s="3"/>
      <c r="E12" s="3"/>
      <c r="F12" s="3"/>
      <c r="G12" s="3"/>
      <c r="H12" s="3"/>
      <c r="I12" s="3"/>
      <c r="J12" s="3"/>
    </row>
    <row r="13" spans="1:10" ht="22.5" x14ac:dyDescent="0.25">
      <c r="A13" s="2" t="s">
        <v>399</v>
      </c>
      <c r="B13" s="3" t="s">
        <v>517</v>
      </c>
      <c r="C13" s="2" t="s">
        <v>289</v>
      </c>
      <c r="D13" s="3"/>
      <c r="E13" s="3"/>
      <c r="F13" s="3"/>
      <c r="G13" s="3"/>
      <c r="H13" s="3"/>
      <c r="I13" s="3"/>
      <c r="J13" s="3"/>
    </row>
    <row r="14" spans="1:10" x14ac:dyDescent="0.25">
      <c r="A14" s="2" t="s">
        <v>401</v>
      </c>
      <c r="B14" s="3" t="s">
        <v>518</v>
      </c>
      <c r="C14" s="2" t="s">
        <v>289</v>
      </c>
      <c r="D14" s="3"/>
      <c r="E14" s="3"/>
      <c r="F14" s="3"/>
      <c r="G14" s="3"/>
      <c r="H14" s="3"/>
      <c r="I14" s="3"/>
      <c r="J14" s="3"/>
    </row>
    <row r="15" spans="1:10" x14ac:dyDescent="0.25">
      <c r="A15" s="2" t="s">
        <v>519</v>
      </c>
      <c r="B15" s="3" t="s">
        <v>520</v>
      </c>
      <c r="C15" s="2" t="s">
        <v>289</v>
      </c>
      <c r="D15" s="3"/>
      <c r="E15" s="3"/>
      <c r="F15" s="3"/>
      <c r="G15" s="3"/>
      <c r="H15" s="3"/>
      <c r="I15" s="3"/>
      <c r="J15" s="3"/>
    </row>
    <row r="16" spans="1:10" x14ac:dyDescent="0.25">
      <c r="A16" s="31" t="s">
        <v>229</v>
      </c>
      <c r="B16" s="31"/>
      <c r="C16" s="31"/>
      <c r="D16" s="31"/>
      <c r="E16" s="31"/>
      <c r="F16" s="31"/>
      <c r="G16" s="31"/>
      <c r="H16" s="31"/>
      <c r="I16" s="31"/>
      <c r="J16" s="31"/>
    </row>
  </sheetData>
  <mergeCells count="11">
    <mergeCell ref="A5:J5"/>
    <mergeCell ref="A16:J16"/>
    <mergeCell ref="A1:J1"/>
    <mergeCell ref="A2:A4"/>
    <mergeCell ref="B2:B4"/>
    <mergeCell ref="C2:C4"/>
    <mergeCell ref="D2:F2"/>
    <mergeCell ref="D3:F3"/>
    <mergeCell ref="G2:G3"/>
    <mergeCell ref="H2:I3"/>
    <mergeCell ref="J2:J4"/>
  </mergeCells>
  <hyperlinks>
    <hyperlink ref="A5" location="P5488" display="P5488" xr:uid="{00000000-0004-0000-0F00-000000000000}"/>
  </hyperlink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1"/>
  <sheetViews>
    <sheetView workbookViewId="0">
      <selection sqref="A1:F1"/>
    </sheetView>
  </sheetViews>
  <sheetFormatPr defaultRowHeight="15" x14ac:dyDescent="0.25"/>
  <cols>
    <col min="2" max="2" width="23" customWidth="1"/>
    <col min="6" max="6" width="27.42578125" customWidth="1"/>
  </cols>
  <sheetData>
    <row r="1" spans="1:6" x14ac:dyDescent="0.25">
      <c r="A1" s="32" t="s">
        <v>521</v>
      </c>
      <c r="B1" s="32"/>
      <c r="C1" s="32"/>
      <c r="D1" s="32"/>
      <c r="E1" s="32"/>
      <c r="F1" s="32"/>
    </row>
    <row r="2" spans="1:6" x14ac:dyDescent="0.25">
      <c r="A2" s="32" t="s">
        <v>80</v>
      </c>
      <c r="B2" s="32" t="s">
        <v>95</v>
      </c>
      <c r="C2" s="32" t="s">
        <v>96</v>
      </c>
      <c r="D2" s="32" t="s">
        <v>97</v>
      </c>
      <c r="E2" s="32"/>
      <c r="F2" s="32" t="s">
        <v>148</v>
      </c>
    </row>
    <row r="3" spans="1:6" ht="45" x14ac:dyDescent="0.25">
      <c r="A3" s="32"/>
      <c r="B3" s="32"/>
      <c r="C3" s="32"/>
      <c r="D3" s="2" t="s">
        <v>98</v>
      </c>
      <c r="E3" s="2" t="s">
        <v>99</v>
      </c>
      <c r="F3" s="32"/>
    </row>
    <row r="4" spans="1:6" x14ac:dyDescent="0.25">
      <c r="A4" s="36" t="s">
        <v>522</v>
      </c>
      <c r="B4" s="36"/>
      <c r="C4" s="36"/>
      <c r="D4" s="36"/>
      <c r="E4" s="36"/>
      <c r="F4" s="36"/>
    </row>
    <row r="5" spans="1:6" x14ac:dyDescent="0.25">
      <c r="A5" s="2" t="s">
        <v>85</v>
      </c>
      <c r="B5" s="3" t="s">
        <v>523</v>
      </c>
      <c r="C5" s="2" t="s">
        <v>289</v>
      </c>
      <c r="D5" s="3"/>
      <c r="E5" s="3"/>
      <c r="F5" s="3"/>
    </row>
    <row r="6" spans="1:6" ht="22.5" x14ac:dyDescent="0.25">
      <c r="A6" s="2" t="s">
        <v>154</v>
      </c>
      <c r="B6" s="3" t="s">
        <v>524</v>
      </c>
      <c r="C6" s="2" t="s">
        <v>289</v>
      </c>
      <c r="D6" s="3"/>
      <c r="E6" s="3"/>
      <c r="F6" s="3"/>
    </row>
    <row r="7" spans="1:6" ht="45" x14ac:dyDescent="0.25">
      <c r="A7" s="2" t="s">
        <v>160</v>
      </c>
      <c r="B7" s="3" t="s">
        <v>525</v>
      </c>
      <c r="C7" s="2" t="s">
        <v>289</v>
      </c>
      <c r="D7" s="3"/>
      <c r="E7" s="3"/>
      <c r="F7" s="3"/>
    </row>
    <row r="8" spans="1:6" ht="22.5" x14ac:dyDescent="0.25">
      <c r="A8" s="2" t="s">
        <v>103</v>
      </c>
      <c r="B8" s="3" t="s">
        <v>526</v>
      </c>
      <c r="C8" s="2" t="s">
        <v>102</v>
      </c>
      <c r="D8" s="3"/>
      <c r="E8" s="3"/>
      <c r="F8" s="3"/>
    </row>
    <row r="9" spans="1:6" ht="22.5" x14ac:dyDescent="0.25">
      <c r="A9" s="2" t="s">
        <v>105</v>
      </c>
      <c r="B9" s="3" t="s">
        <v>527</v>
      </c>
      <c r="C9" s="2" t="s">
        <v>102</v>
      </c>
      <c r="D9" s="3"/>
      <c r="E9" s="3"/>
      <c r="F9" s="3"/>
    </row>
    <row r="10" spans="1:6" ht="22.5" x14ac:dyDescent="0.25">
      <c r="A10" s="2" t="s">
        <v>107</v>
      </c>
      <c r="B10" s="3" t="s">
        <v>528</v>
      </c>
      <c r="C10" s="2" t="s">
        <v>289</v>
      </c>
      <c r="D10" s="3"/>
      <c r="E10" s="3"/>
      <c r="F10" s="3"/>
    </row>
    <row r="11" spans="1:6" x14ac:dyDescent="0.25">
      <c r="A11" s="31" t="s">
        <v>229</v>
      </c>
      <c r="B11" s="31"/>
      <c r="C11" s="31"/>
      <c r="D11" s="31"/>
      <c r="E11" s="31"/>
      <c r="F11" s="31"/>
    </row>
  </sheetData>
  <mergeCells count="8">
    <mergeCell ref="A4:F4"/>
    <mergeCell ref="A11:F11"/>
    <mergeCell ref="A1:F1"/>
    <mergeCell ref="A2:A3"/>
    <mergeCell ref="B2:B3"/>
    <mergeCell ref="C2:C3"/>
    <mergeCell ref="D2:E2"/>
    <mergeCell ref="F2:F3"/>
  </mergeCells>
  <hyperlinks>
    <hyperlink ref="A4" location="P5489" display="P5489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72"/>
  <sheetViews>
    <sheetView topLeftCell="A4" workbookViewId="0">
      <selection activeCell="M20" sqref="M20"/>
    </sheetView>
  </sheetViews>
  <sheetFormatPr defaultRowHeight="15" x14ac:dyDescent="0.25"/>
  <cols>
    <col min="2" max="2" width="23.5703125" customWidth="1"/>
    <col min="4" max="4" width="0" hidden="1" customWidth="1"/>
    <col min="5" max="5" width="10.28515625" hidden="1" customWidth="1"/>
    <col min="6" max="8" width="0" hidden="1" customWidth="1"/>
    <col min="9" max="9" width="10.7109375" customWidth="1"/>
    <col min="10" max="10" width="10" bestFit="1" customWidth="1"/>
    <col min="11" max="11" width="21.85546875" customWidth="1"/>
    <col min="12" max="12" width="15" customWidth="1"/>
    <col min="13" max="13" width="51.140625" customWidth="1"/>
    <col min="14" max="14" width="55.7109375" customWidth="1"/>
  </cols>
  <sheetData>
    <row r="1" spans="1:14" x14ac:dyDescent="0.25">
      <c r="A1" s="32" t="s">
        <v>529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22.5" x14ac:dyDescent="0.25">
      <c r="A2" s="32" t="s">
        <v>80</v>
      </c>
      <c r="B2" s="32" t="s">
        <v>95</v>
      </c>
      <c r="C2" s="32" t="s">
        <v>96</v>
      </c>
      <c r="D2" s="32" t="s">
        <v>530</v>
      </c>
      <c r="E2" s="32"/>
      <c r="F2" s="32"/>
      <c r="G2" s="32"/>
      <c r="H2" s="2" t="s">
        <v>332</v>
      </c>
      <c r="I2" s="32" t="s">
        <v>97</v>
      </c>
      <c r="J2" s="32"/>
      <c r="K2" s="32"/>
      <c r="L2" s="32" t="s">
        <v>531</v>
      </c>
      <c r="M2" s="32" t="s">
        <v>148</v>
      </c>
      <c r="N2" s="32" t="s">
        <v>532</v>
      </c>
    </row>
    <row r="3" spans="1:14" x14ac:dyDescent="0.25">
      <c r="A3" s="32"/>
      <c r="B3" s="32"/>
      <c r="C3" s="32"/>
      <c r="D3" s="32"/>
      <c r="E3" s="32"/>
      <c r="F3" s="32"/>
      <c r="G3" s="32"/>
      <c r="H3" s="2" t="s">
        <v>333</v>
      </c>
      <c r="I3" s="32"/>
      <c r="J3" s="32"/>
      <c r="K3" s="32"/>
      <c r="L3" s="32"/>
      <c r="M3" s="32"/>
      <c r="N3" s="32"/>
    </row>
    <row r="4" spans="1:14" ht="101.25" x14ac:dyDescent="0.25">
      <c r="A4" s="32"/>
      <c r="B4" s="32"/>
      <c r="C4" s="32"/>
      <c r="D4" s="2" t="s">
        <v>99</v>
      </c>
      <c r="E4" s="2" t="s">
        <v>149</v>
      </c>
      <c r="F4" s="2" t="s">
        <v>150</v>
      </c>
      <c r="G4" s="2" t="s">
        <v>533</v>
      </c>
      <c r="H4" s="2" t="s">
        <v>99</v>
      </c>
      <c r="I4" s="2" t="s">
        <v>98</v>
      </c>
      <c r="J4" s="2" t="s">
        <v>99</v>
      </c>
      <c r="K4" s="2" t="s">
        <v>534</v>
      </c>
      <c r="L4" s="32"/>
      <c r="M4" s="32"/>
      <c r="N4" s="32"/>
    </row>
    <row r="5" spans="1:14" x14ac:dyDescent="0.25">
      <c r="A5" s="36" t="s">
        <v>535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56.25" x14ac:dyDescent="0.25">
      <c r="A6" s="2" t="s">
        <v>85</v>
      </c>
      <c r="B6" s="3" t="s">
        <v>536</v>
      </c>
      <c r="C6" s="2" t="s">
        <v>289</v>
      </c>
      <c r="D6" s="3"/>
      <c r="E6" s="3"/>
      <c r="F6" s="3"/>
      <c r="G6" s="3"/>
      <c r="H6" s="3"/>
      <c r="I6" s="16">
        <f>I7+I8+I9+I12+I15+I16+I18+I20+I21+I23+I25+I27</f>
        <v>149166.32899240006</v>
      </c>
      <c r="J6" s="16">
        <f>J7+J8+J9+J12+J15+J16+J18+J20+J21+J23+J25+J27</f>
        <v>133071.12929735181</v>
      </c>
      <c r="K6" s="3"/>
      <c r="L6" s="3"/>
      <c r="M6" s="3"/>
      <c r="N6" s="3"/>
    </row>
    <row r="7" spans="1:14" ht="22.5" x14ac:dyDescent="0.25">
      <c r="A7" s="2" t="s">
        <v>154</v>
      </c>
      <c r="B7" s="3" t="s">
        <v>537</v>
      </c>
      <c r="C7" s="2" t="s">
        <v>289</v>
      </c>
      <c r="D7" s="3"/>
      <c r="E7" s="3"/>
      <c r="F7" s="3"/>
      <c r="G7" s="3"/>
      <c r="H7" s="3"/>
      <c r="I7" s="16">
        <v>1448.54</v>
      </c>
      <c r="J7" s="16">
        <v>1448.54</v>
      </c>
      <c r="K7" s="3"/>
      <c r="L7" s="3"/>
      <c r="M7" s="3" t="s">
        <v>743</v>
      </c>
      <c r="N7" s="3"/>
    </row>
    <row r="8" spans="1:14" ht="63" customHeight="1" x14ac:dyDescent="0.25">
      <c r="A8" s="2" t="s">
        <v>160</v>
      </c>
      <c r="B8" s="3" t="s">
        <v>538</v>
      </c>
      <c r="C8" s="2" t="s">
        <v>289</v>
      </c>
      <c r="D8" s="3"/>
      <c r="E8" s="3"/>
      <c r="F8" s="3"/>
      <c r="G8" s="3"/>
      <c r="H8" s="3"/>
      <c r="I8" s="16">
        <v>44853.85</v>
      </c>
      <c r="J8" s="16">
        <v>33538.447594479701</v>
      </c>
      <c r="K8" s="3"/>
      <c r="L8" s="3"/>
      <c r="M8" s="3" t="s">
        <v>735</v>
      </c>
      <c r="N8" s="3" t="s">
        <v>736</v>
      </c>
    </row>
    <row r="9" spans="1:14" ht="33.75" x14ac:dyDescent="0.25">
      <c r="A9" s="2" t="s">
        <v>164</v>
      </c>
      <c r="B9" s="3" t="s">
        <v>539</v>
      </c>
      <c r="C9" s="2" t="s">
        <v>289</v>
      </c>
      <c r="D9" s="3"/>
      <c r="E9" s="3"/>
      <c r="F9" s="3"/>
      <c r="G9" s="3"/>
      <c r="H9" s="3"/>
      <c r="I9" s="16">
        <f>I10+I11</f>
        <v>12094.6</v>
      </c>
      <c r="J9" s="16">
        <f>J10+J11</f>
        <v>12081.576835519998</v>
      </c>
      <c r="K9" s="3"/>
      <c r="L9" s="3"/>
      <c r="M9" s="3" t="s">
        <v>744</v>
      </c>
      <c r="N9" s="3" t="s">
        <v>737</v>
      </c>
    </row>
    <row r="10" spans="1:14" ht="22.5" x14ac:dyDescent="0.25">
      <c r="A10" s="2" t="s">
        <v>483</v>
      </c>
      <c r="B10" s="3" t="s">
        <v>540</v>
      </c>
      <c r="C10" s="2" t="s">
        <v>289</v>
      </c>
      <c r="D10" s="3"/>
      <c r="E10" s="3"/>
      <c r="F10" s="3"/>
      <c r="G10" s="3"/>
      <c r="H10" s="3"/>
      <c r="I10" s="16">
        <v>12094.6</v>
      </c>
      <c r="J10" s="16">
        <v>12081.576835519998</v>
      </c>
      <c r="K10" s="3"/>
      <c r="L10" s="3"/>
      <c r="M10" s="15" t="s">
        <v>744</v>
      </c>
      <c r="N10" s="3" t="s">
        <v>737</v>
      </c>
    </row>
    <row r="11" spans="1:14" ht="22.5" x14ac:dyDescent="0.25">
      <c r="A11" s="7" t="s">
        <v>485</v>
      </c>
      <c r="B11" s="3" t="s">
        <v>541</v>
      </c>
      <c r="C11" s="2" t="s">
        <v>289</v>
      </c>
      <c r="D11" s="3"/>
      <c r="E11" s="3"/>
      <c r="F11" s="3"/>
      <c r="G11" s="3"/>
      <c r="H11" s="3"/>
      <c r="I11" s="16"/>
      <c r="J11" s="16"/>
      <c r="K11" s="3"/>
      <c r="L11" s="3"/>
      <c r="M11" s="3"/>
      <c r="N11" s="3"/>
    </row>
    <row r="12" spans="1:14" ht="33.75" x14ac:dyDescent="0.25">
      <c r="A12" s="2" t="s">
        <v>341</v>
      </c>
      <c r="B12" s="3" t="s">
        <v>542</v>
      </c>
      <c r="C12" s="2" t="s">
        <v>289</v>
      </c>
      <c r="D12" s="3"/>
      <c r="E12" s="3"/>
      <c r="F12" s="3"/>
      <c r="G12" s="3"/>
      <c r="H12" s="3"/>
      <c r="I12" s="16">
        <v>530.19899240000007</v>
      </c>
      <c r="J12" s="16">
        <v>470.34000000000003</v>
      </c>
      <c r="K12" s="3"/>
      <c r="L12" s="3"/>
      <c r="M12" s="3" t="s">
        <v>744</v>
      </c>
      <c r="N12" s="15" t="s">
        <v>738</v>
      </c>
    </row>
    <row r="13" spans="1:14" x14ac:dyDescent="0.25">
      <c r="A13" s="2" t="s">
        <v>343</v>
      </c>
      <c r="B13" s="3" t="s">
        <v>543</v>
      </c>
      <c r="C13" s="2" t="s">
        <v>289</v>
      </c>
      <c r="D13" s="3"/>
      <c r="E13" s="3"/>
      <c r="F13" s="3"/>
      <c r="G13" s="3"/>
      <c r="H13" s="3"/>
      <c r="I13" s="16"/>
      <c r="J13" s="16"/>
      <c r="K13" s="3"/>
      <c r="L13" s="3"/>
      <c r="M13" s="3"/>
      <c r="N13" s="3"/>
    </row>
    <row r="14" spans="1:14" ht="22.5" x14ac:dyDescent="0.25">
      <c r="A14" s="2" t="s">
        <v>349</v>
      </c>
      <c r="B14" s="3" t="s">
        <v>544</v>
      </c>
      <c r="C14" s="2" t="s">
        <v>289</v>
      </c>
      <c r="D14" s="3"/>
      <c r="E14" s="3"/>
      <c r="F14" s="3"/>
      <c r="G14" s="3"/>
      <c r="H14" s="3"/>
      <c r="I14" s="16"/>
      <c r="J14" s="16"/>
      <c r="K14" s="3"/>
      <c r="L14" s="3"/>
      <c r="M14" s="3"/>
      <c r="N14" s="3"/>
    </row>
    <row r="15" spans="1:14" ht="23.25" customHeight="1" x14ac:dyDescent="0.25">
      <c r="A15" s="2" t="s">
        <v>399</v>
      </c>
      <c r="B15" s="3" t="s">
        <v>545</v>
      </c>
      <c r="C15" s="2" t="s">
        <v>289</v>
      </c>
      <c r="D15" s="3"/>
      <c r="E15" s="3"/>
      <c r="F15" s="3"/>
      <c r="G15" s="3"/>
      <c r="H15" s="3"/>
      <c r="I15" s="16">
        <v>66065.19</v>
      </c>
      <c r="J15" s="16">
        <v>63952.184867352087</v>
      </c>
      <c r="K15" s="3"/>
      <c r="L15" s="3"/>
      <c r="M15" s="15" t="s">
        <v>742</v>
      </c>
      <c r="N15" s="3" t="s">
        <v>739</v>
      </c>
    </row>
    <row r="16" spans="1:14" ht="22.5" x14ac:dyDescent="0.25">
      <c r="A16" s="32" t="s">
        <v>401</v>
      </c>
      <c r="B16" s="31" t="s">
        <v>546</v>
      </c>
      <c r="C16" s="2" t="s">
        <v>289</v>
      </c>
      <c r="D16" s="3"/>
      <c r="E16" s="3"/>
      <c r="F16" s="3"/>
      <c r="G16" s="3"/>
      <c r="H16" s="3"/>
      <c r="I16" s="16">
        <v>15858.35</v>
      </c>
      <c r="J16" s="16">
        <v>15858.35</v>
      </c>
      <c r="K16" s="3"/>
      <c r="L16" s="3"/>
      <c r="M16" s="15" t="s">
        <v>742</v>
      </c>
      <c r="N16" s="3"/>
    </row>
    <row r="17" spans="1:14" ht="24" customHeight="1" x14ac:dyDescent="0.25">
      <c r="A17" s="32"/>
      <c r="B17" s="31"/>
      <c r="C17" s="2" t="s">
        <v>102</v>
      </c>
      <c r="D17" s="3"/>
      <c r="E17" s="3"/>
      <c r="F17" s="3"/>
      <c r="G17" s="3"/>
      <c r="H17" s="3"/>
      <c r="I17" s="16">
        <f>I16/I15*100</f>
        <v>24.004093532463919</v>
      </c>
      <c r="J17" s="16">
        <f>J16/J15*100</f>
        <v>24.797198145603573</v>
      </c>
      <c r="K17" s="3"/>
      <c r="L17" s="3"/>
      <c r="M17" s="3"/>
      <c r="N17" s="3"/>
    </row>
    <row r="18" spans="1:14" ht="33.75" x14ac:dyDescent="0.25">
      <c r="A18" s="2" t="s">
        <v>519</v>
      </c>
      <c r="B18" s="3" t="s">
        <v>547</v>
      </c>
      <c r="C18" s="2" t="s">
        <v>289</v>
      </c>
      <c r="D18" s="3"/>
      <c r="E18" s="3"/>
      <c r="F18" s="3"/>
      <c r="G18" s="3"/>
      <c r="H18" s="3"/>
      <c r="I18" s="16">
        <v>3160.32</v>
      </c>
      <c r="J18" s="16">
        <v>940.69</v>
      </c>
      <c r="K18" s="3"/>
      <c r="L18" s="3"/>
      <c r="M18" s="3" t="s">
        <v>745</v>
      </c>
      <c r="N18" s="15" t="s">
        <v>753</v>
      </c>
    </row>
    <row r="19" spans="1:14" ht="22.5" x14ac:dyDescent="0.25">
      <c r="A19" s="2" t="s">
        <v>548</v>
      </c>
      <c r="B19" s="3" t="s">
        <v>549</v>
      </c>
      <c r="C19" s="2" t="s">
        <v>289</v>
      </c>
      <c r="D19" s="3"/>
      <c r="E19" s="3"/>
      <c r="F19" s="3"/>
      <c r="G19" s="3"/>
      <c r="H19" s="3"/>
      <c r="I19" s="16"/>
      <c r="J19" s="16"/>
      <c r="K19" s="3"/>
      <c r="L19" s="3"/>
      <c r="M19" s="3"/>
      <c r="N19" s="3"/>
    </row>
    <row r="20" spans="1:14" ht="78.75" x14ac:dyDescent="0.25">
      <c r="A20" s="2" t="s">
        <v>550</v>
      </c>
      <c r="B20" s="3" t="s">
        <v>551</v>
      </c>
      <c r="C20" s="2" t="s">
        <v>289</v>
      </c>
      <c r="D20" s="3"/>
      <c r="E20" s="3"/>
      <c r="F20" s="3"/>
      <c r="G20" s="3"/>
      <c r="H20" s="3"/>
      <c r="I20" s="16">
        <v>261.10000000000002</v>
      </c>
      <c r="J20" s="16">
        <v>261.10000000000002</v>
      </c>
      <c r="K20" s="3"/>
      <c r="L20" s="3"/>
      <c r="M20" s="3" t="s">
        <v>746</v>
      </c>
      <c r="N20" s="3"/>
    </row>
    <row r="21" spans="1:14" ht="101.25" x14ac:dyDescent="0.25">
      <c r="A21" s="2" t="s">
        <v>552</v>
      </c>
      <c r="B21" s="3" t="s">
        <v>553</v>
      </c>
      <c r="C21" s="2" t="s">
        <v>289</v>
      </c>
      <c r="D21" s="3"/>
      <c r="E21" s="3"/>
      <c r="F21" s="3"/>
      <c r="G21" s="3"/>
      <c r="H21" s="3"/>
      <c r="I21" s="16">
        <v>1148.6399999999999</v>
      </c>
      <c r="J21" s="16">
        <v>1148.6399999999999</v>
      </c>
      <c r="K21" s="3"/>
      <c r="L21" s="3"/>
      <c r="M21" s="15" t="s">
        <v>747</v>
      </c>
      <c r="N21" s="3"/>
    </row>
    <row r="22" spans="1:14" ht="90" x14ac:dyDescent="0.25">
      <c r="A22" s="2" t="s">
        <v>554</v>
      </c>
      <c r="B22" s="3" t="s">
        <v>511</v>
      </c>
      <c r="C22" s="2" t="s">
        <v>289</v>
      </c>
      <c r="D22" s="3"/>
      <c r="E22" s="3"/>
      <c r="F22" s="3"/>
      <c r="G22" s="3"/>
      <c r="H22" s="3"/>
      <c r="I22" s="16"/>
      <c r="J22" s="16"/>
      <c r="K22" s="3"/>
      <c r="L22" s="3"/>
      <c r="M22" s="3"/>
      <c r="N22" s="3"/>
    </row>
    <row r="23" spans="1:14" ht="22.5" x14ac:dyDescent="0.25">
      <c r="A23" s="2" t="s">
        <v>555</v>
      </c>
      <c r="B23" s="3" t="s">
        <v>556</v>
      </c>
      <c r="C23" s="2" t="s">
        <v>289</v>
      </c>
      <c r="D23" s="3"/>
      <c r="E23" s="3"/>
      <c r="F23" s="3"/>
      <c r="G23" s="3"/>
      <c r="H23" s="3"/>
      <c r="I23" s="16">
        <v>1715.17</v>
      </c>
      <c r="J23" s="16">
        <v>1340.89</v>
      </c>
      <c r="K23" s="3"/>
      <c r="L23" s="3"/>
      <c r="M23" s="3" t="s">
        <v>748</v>
      </c>
      <c r="N23" s="3" t="s">
        <v>740</v>
      </c>
    </row>
    <row r="24" spans="1:14" ht="22.5" x14ac:dyDescent="0.25">
      <c r="A24" s="2" t="s">
        <v>557</v>
      </c>
      <c r="B24" s="3" t="s">
        <v>558</v>
      </c>
      <c r="C24" s="2" t="s">
        <v>289</v>
      </c>
      <c r="D24" s="3"/>
      <c r="E24" s="3"/>
      <c r="F24" s="3"/>
      <c r="G24" s="3"/>
      <c r="H24" s="3"/>
      <c r="I24" s="16"/>
      <c r="J24" s="16"/>
      <c r="K24" s="3"/>
      <c r="L24" s="3"/>
      <c r="M24" s="3"/>
      <c r="N24" s="3"/>
    </row>
    <row r="25" spans="1:14" ht="22.5" x14ac:dyDescent="0.25">
      <c r="A25" s="2" t="s">
        <v>559</v>
      </c>
      <c r="B25" s="3" t="s">
        <v>560</v>
      </c>
      <c r="C25" s="2" t="s">
        <v>289</v>
      </c>
      <c r="D25" s="3"/>
      <c r="E25" s="3"/>
      <c r="F25" s="3"/>
      <c r="G25" s="3"/>
      <c r="H25" s="3"/>
      <c r="I25" s="16">
        <v>74.98</v>
      </c>
      <c r="J25" s="16">
        <v>74.98</v>
      </c>
      <c r="K25" s="3"/>
      <c r="L25" s="3"/>
      <c r="M25" s="3" t="s">
        <v>749</v>
      </c>
      <c r="N25" s="3"/>
    </row>
    <row r="26" spans="1:14" ht="56.25" x14ac:dyDescent="0.25">
      <c r="A26" s="2" t="s">
        <v>561</v>
      </c>
      <c r="B26" s="3" t="s">
        <v>562</v>
      </c>
      <c r="C26" s="2" t="s">
        <v>289</v>
      </c>
      <c r="D26" s="3"/>
      <c r="E26" s="3"/>
      <c r="F26" s="3"/>
      <c r="G26" s="3"/>
      <c r="H26" s="3"/>
      <c r="I26" s="16"/>
      <c r="J26" s="16"/>
      <c r="K26" s="3"/>
      <c r="L26" s="3"/>
      <c r="M26" s="3"/>
      <c r="N26" s="3"/>
    </row>
    <row r="27" spans="1:14" ht="45" x14ac:dyDescent="0.25">
      <c r="A27" s="2" t="s">
        <v>563</v>
      </c>
      <c r="B27" s="3" t="s">
        <v>564</v>
      </c>
      <c r="C27" s="2" t="s">
        <v>289</v>
      </c>
      <c r="D27" s="3"/>
      <c r="E27" s="3"/>
      <c r="F27" s="3"/>
      <c r="G27" s="3"/>
      <c r="H27" s="3"/>
      <c r="I27" s="16">
        <v>1955.39</v>
      </c>
      <c r="J27" s="16">
        <v>1955.39</v>
      </c>
      <c r="K27" s="3"/>
      <c r="L27" s="3"/>
      <c r="M27" s="3" t="s">
        <v>750</v>
      </c>
      <c r="N27" s="3"/>
    </row>
    <row r="28" spans="1:14" ht="22.5" x14ac:dyDescent="0.25">
      <c r="A28" s="2" t="s">
        <v>565</v>
      </c>
      <c r="B28" s="3" t="s">
        <v>566</v>
      </c>
      <c r="C28" s="2" t="s">
        <v>289</v>
      </c>
      <c r="D28" s="3"/>
      <c r="E28" s="3"/>
      <c r="F28" s="3"/>
      <c r="G28" s="3"/>
      <c r="H28" s="3"/>
      <c r="I28" s="16"/>
      <c r="J28" s="16"/>
      <c r="K28" s="3"/>
      <c r="L28" s="3"/>
      <c r="M28" s="3"/>
      <c r="N28" s="3"/>
    </row>
    <row r="29" spans="1:14" x14ac:dyDescent="0.25">
      <c r="A29" s="2" t="s">
        <v>567</v>
      </c>
      <c r="B29" s="3" t="s">
        <v>568</v>
      </c>
      <c r="C29" s="2" t="s">
        <v>289</v>
      </c>
      <c r="D29" s="3"/>
      <c r="E29" s="3"/>
      <c r="F29" s="3"/>
      <c r="G29" s="3"/>
      <c r="H29" s="3"/>
      <c r="I29" s="16"/>
      <c r="J29" s="16"/>
      <c r="K29" s="3"/>
      <c r="L29" s="3"/>
      <c r="M29" s="3"/>
      <c r="N29" s="3"/>
    </row>
    <row r="30" spans="1:14" x14ac:dyDescent="0.25">
      <c r="A30" s="2" t="s">
        <v>569</v>
      </c>
      <c r="B30" s="3" t="s">
        <v>570</v>
      </c>
      <c r="C30" s="2" t="s">
        <v>289</v>
      </c>
      <c r="D30" s="3"/>
      <c r="E30" s="3"/>
      <c r="F30" s="3"/>
      <c r="G30" s="3"/>
      <c r="H30" s="3"/>
      <c r="I30" s="16"/>
      <c r="J30" s="16"/>
      <c r="K30" s="3"/>
      <c r="L30" s="3"/>
      <c r="M30" s="3"/>
      <c r="N30" s="3"/>
    </row>
    <row r="31" spans="1:14" x14ac:dyDescent="0.25">
      <c r="A31" s="2" t="s">
        <v>571</v>
      </c>
      <c r="B31" s="3" t="s">
        <v>572</v>
      </c>
      <c r="C31" s="2" t="s">
        <v>289</v>
      </c>
      <c r="D31" s="3"/>
      <c r="E31" s="3"/>
      <c r="F31" s="3"/>
      <c r="G31" s="3"/>
      <c r="H31" s="3"/>
      <c r="I31" s="16"/>
      <c r="J31" s="16"/>
      <c r="K31" s="3"/>
      <c r="L31" s="3"/>
      <c r="M31" s="3"/>
      <c r="N31" s="3"/>
    </row>
    <row r="32" spans="1:14" x14ac:dyDescent="0.25">
      <c r="A32" s="2" t="s">
        <v>573</v>
      </c>
      <c r="B32" s="3" t="s">
        <v>574</v>
      </c>
      <c r="C32" s="2" t="s">
        <v>289</v>
      </c>
      <c r="D32" s="3"/>
      <c r="E32" s="3"/>
      <c r="F32" s="3"/>
      <c r="G32" s="3"/>
      <c r="H32" s="3"/>
      <c r="I32" s="16"/>
      <c r="J32" s="16"/>
      <c r="K32" s="3"/>
      <c r="L32" s="3"/>
      <c r="M32" s="3"/>
      <c r="N32" s="3"/>
    </row>
    <row r="33" spans="1:14" ht="22.5" x14ac:dyDescent="0.25">
      <c r="A33" s="2" t="s">
        <v>103</v>
      </c>
      <c r="B33" s="3" t="s">
        <v>575</v>
      </c>
      <c r="C33" s="2" t="s">
        <v>289</v>
      </c>
      <c r="D33" s="3"/>
      <c r="E33" s="3"/>
      <c r="F33" s="3"/>
      <c r="G33" s="3"/>
      <c r="H33" s="3"/>
      <c r="I33" s="16">
        <f>I38+I42+I36</f>
        <v>2652.02</v>
      </c>
      <c r="J33" s="16">
        <f>J38+J42+J36</f>
        <v>923.46</v>
      </c>
      <c r="K33" s="3"/>
      <c r="L33" s="3"/>
      <c r="M33" s="3"/>
      <c r="N33" s="3"/>
    </row>
    <row r="34" spans="1:14" ht="56.25" x14ac:dyDescent="0.25">
      <c r="A34" s="2" t="s">
        <v>167</v>
      </c>
      <c r="B34" s="3" t="s">
        <v>576</v>
      </c>
      <c r="C34" s="2" t="s">
        <v>289</v>
      </c>
      <c r="D34" s="3"/>
      <c r="E34" s="3"/>
      <c r="F34" s="3"/>
      <c r="G34" s="3"/>
      <c r="H34" s="3"/>
      <c r="I34" s="16"/>
      <c r="J34" s="16"/>
      <c r="K34" s="3"/>
      <c r="L34" s="3"/>
      <c r="M34" s="3"/>
      <c r="N34" s="3"/>
    </row>
    <row r="35" spans="1:14" ht="22.5" x14ac:dyDescent="0.25">
      <c r="A35" s="2" t="s">
        <v>171</v>
      </c>
      <c r="B35" s="3" t="s">
        <v>577</v>
      </c>
      <c r="C35" s="2" t="s">
        <v>289</v>
      </c>
      <c r="D35" s="3"/>
      <c r="E35" s="3"/>
      <c r="F35" s="3"/>
      <c r="G35" s="3"/>
      <c r="H35" s="3"/>
      <c r="I35" s="16"/>
      <c r="J35" s="16"/>
      <c r="K35" s="3"/>
      <c r="L35" s="3"/>
      <c r="M35" s="3"/>
      <c r="N35" s="3"/>
    </row>
    <row r="36" spans="1:14" ht="67.5" x14ac:dyDescent="0.25">
      <c r="A36" s="2" t="s">
        <v>174</v>
      </c>
      <c r="B36" s="3" t="s">
        <v>578</v>
      </c>
      <c r="C36" s="2" t="s">
        <v>289</v>
      </c>
      <c r="D36" s="3"/>
      <c r="E36" s="3"/>
      <c r="F36" s="3"/>
      <c r="G36" s="3"/>
      <c r="H36" s="3"/>
      <c r="I36" s="16">
        <v>1728.56</v>
      </c>
      <c r="J36" s="16">
        <v>0</v>
      </c>
      <c r="K36" s="3"/>
      <c r="L36" s="3"/>
      <c r="M36" s="3"/>
      <c r="N36" s="3"/>
    </row>
    <row r="37" spans="1:14" x14ac:dyDescent="0.25">
      <c r="A37" s="2" t="s">
        <v>404</v>
      </c>
      <c r="B37" s="3" t="s">
        <v>579</v>
      </c>
      <c r="C37" s="2" t="s">
        <v>289</v>
      </c>
      <c r="D37" s="3"/>
      <c r="E37" s="3"/>
      <c r="F37" s="3"/>
      <c r="G37" s="3"/>
      <c r="H37" s="3"/>
      <c r="I37" s="16"/>
      <c r="J37" s="16"/>
      <c r="K37" s="3"/>
      <c r="L37" s="3"/>
      <c r="M37" s="3"/>
      <c r="N37" s="3"/>
    </row>
    <row r="38" spans="1:14" ht="22.5" x14ac:dyDescent="0.25">
      <c r="A38" s="2" t="s">
        <v>405</v>
      </c>
      <c r="B38" s="3" t="s">
        <v>580</v>
      </c>
      <c r="C38" s="2" t="s">
        <v>289</v>
      </c>
      <c r="D38" s="3"/>
      <c r="E38" s="3"/>
      <c r="F38" s="3"/>
      <c r="G38" s="3"/>
      <c r="H38" s="3"/>
      <c r="I38" s="16">
        <v>579.46</v>
      </c>
      <c r="J38" s="16">
        <v>579.46</v>
      </c>
      <c r="K38" s="3"/>
      <c r="L38" s="3"/>
      <c r="M38" s="3" t="s">
        <v>751</v>
      </c>
      <c r="N38" s="3"/>
    </row>
    <row r="39" spans="1:14" ht="22.5" x14ac:dyDescent="0.25">
      <c r="A39" s="2" t="s">
        <v>406</v>
      </c>
      <c r="B39" s="3" t="s">
        <v>581</v>
      </c>
      <c r="C39" s="2" t="s">
        <v>289</v>
      </c>
      <c r="D39" s="3"/>
      <c r="E39" s="3"/>
      <c r="F39" s="3"/>
      <c r="G39" s="3"/>
      <c r="H39" s="3"/>
      <c r="I39" s="16"/>
      <c r="J39" s="16"/>
      <c r="K39" s="3"/>
      <c r="L39" s="3"/>
      <c r="M39" s="3"/>
      <c r="N39" s="3"/>
    </row>
    <row r="40" spans="1:14" ht="22.5" x14ac:dyDescent="0.25">
      <c r="A40" s="2" t="s">
        <v>105</v>
      </c>
      <c r="B40" s="3" t="s">
        <v>582</v>
      </c>
      <c r="C40" s="2" t="s">
        <v>289</v>
      </c>
      <c r="D40" s="3"/>
      <c r="E40" s="3"/>
      <c r="F40" s="3"/>
      <c r="G40" s="3"/>
      <c r="H40" s="3"/>
      <c r="I40" s="16"/>
      <c r="J40" s="16"/>
      <c r="K40" s="3"/>
      <c r="L40" s="3"/>
      <c r="M40" s="3"/>
      <c r="N40" s="3"/>
    </row>
    <row r="41" spans="1:14" ht="22.5" x14ac:dyDescent="0.25">
      <c r="A41" s="2" t="s">
        <v>176</v>
      </c>
      <c r="B41" s="3" t="s">
        <v>583</v>
      </c>
      <c r="C41" s="2" t="s">
        <v>289</v>
      </c>
      <c r="D41" s="3"/>
      <c r="E41" s="3"/>
      <c r="F41" s="3"/>
      <c r="G41" s="3"/>
      <c r="H41" s="3"/>
      <c r="I41" s="16"/>
      <c r="J41" s="16"/>
      <c r="K41" s="3"/>
      <c r="L41" s="3"/>
      <c r="M41" s="3"/>
      <c r="N41" s="3"/>
    </row>
    <row r="42" spans="1:14" ht="33.75" x14ac:dyDescent="0.25">
      <c r="A42" s="2" t="s">
        <v>179</v>
      </c>
      <c r="B42" s="3" t="s">
        <v>584</v>
      </c>
      <c r="C42" s="2" t="s">
        <v>289</v>
      </c>
      <c r="D42" s="3"/>
      <c r="E42" s="3"/>
      <c r="F42" s="3"/>
      <c r="G42" s="3"/>
      <c r="H42" s="3"/>
      <c r="I42" s="16">
        <v>344</v>
      </c>
      <c r="J42" s="16">
        <v>344</v>
      </c>
      <c r="K42" s="3"/>
      <c r="L42" s="3"/>
      <c r="M42" s="3" t="s">
        <v>752</v>
      </c>
      <c r="N42" s="3"/>
    </row>
    <row r="43" spans="1:14" x14ac:dyDescent="0.25">
      <c r="A43" s="2" t="s">
        <v>182</v>
      </c>
      <c r="B43" s="3" t="s">
        <v>585</v>
      </c>
      <c r="C43" s="2" t="s">
        <v>289</v>
      </c>
      <c r="D43" s="3"/>
      <c r="E43" s="3"/>
      <c r="F43" s="3"/>
      <c r="G43" s="3"/>
      <c r="H43" s="3"/>
      <c r="I43" s="16"/>
      <c r="J43" s="16"/>
      <c r="K43" s="3"/>
      <c r="L43" s="3"/>
      <c r="M43" s="3"/>
      <c r="N43" s="3"/>
    </row>
    <row r="44" spans="1:14" x14ac:dyDescent="0.25">
      <c r="A44" s="2" t="s">
        <v>415</v>
      </c>
      <c r="B44" s="3" t="s">
        <v>586</v>
      </c>
      <c r="C44" s="2" t="s">
        <v>289</v>
      </c>
      <c r="D44" s="3"/>
      <c r="E44" s="3"/>
      <c r="F44" s="3"/>
      <c r="G44" s="3"/>
      <c r="H44" s="3"/>
      <c r="I44" s="16"/>
      <c r="J44" s="16"/>
      <c r="K44" s="3"/>
      <c r="L44" s="3"/>
      <c r="M44" s="3"/>
      <c r="N44" s="3"/>
    </row>
    <row r="45" spans="1:14" x14ac:dyDescent="0.25">
      <c r="A45" s="2" t="s">
        <v>107</v>
      </c>
      <c r="B45" s="3" t="s">
        <v>587</v>
      </c>
      <c r="C45" s="2" t="s">
        <v>289</v>
      </c>
      <c r="D45" s="3"/>
      <c r="E45" s="3"/>
      <c r="F45" s="3"/>
      <c r="G45" s="3"/>
      <c r="H45" s="3"/>
      <c r="I45" s="16">
        <v>7586.72</v>
      </c>
      <c r="J45" s="16">
        <v>0</v>
      </c>
      <c r="K45" s="3"/>
      <c r="L45" s="3"/>
      <c r="M45" s="3"/>
      <c r="N45" s="3" t="s">
        <v>741</v>
      </c>
    </row>
    <row r="46" spans="1:14" ht="22.5" x14ac:dyDescent="0.25">
      <c r="A46" s="2" t="s">
        <v>109</v>
      </c>
      <c r="B46" s="3" t="s">
        <v>588</v>
      </c>
      <c r="C46" s="2" t="s">
        <v>289</v>
      </c>
      <c r="D46" s="3"/>
      <c r="E46" s="3"/>
      <c r="F46" s="3"/>
      <c r="G46" s="3"/>
      <c r="H46" s="3"/>
      <c r="I46" s="16"/>
      <c r="J46" s="16"/>
      <c r="K46" s="3"/>
      <c r="L46" s="3"/>
      <c r="M46" s="3"/>
      <c r="N46" s="3"/>
    </row>
    <row r="47" spans="1:14" ht="22.5" x14ac:dyDescent="0.25">
      <c r="A47" s="2" t="s">
        <v>111</v>
      </c>
      <c r="B47" s="3" t="s">
        <v>589</v>
      </c>
      <c r="C47" s="2" t="s">
        <v>289</v>
      </c>
      <c r="D47" s="3"/>
      <c r="E47" s="3"/>
      <c r="F47" s="3"/>
      <c r="G47" s="3"/>
      <c r="H47" s="3"/>
      <c r="I47" s="16"/>
      <c r="J47" s="16"/>
      <c r="K47" s="3"/>
      <c r="L47" s="3"/>
      <c r="M47" s="3"/>
      <c r="N47" s="3"/>
    </row>
    <row r="48" spans="1:14" ht="33.75" x14ac:dyDescent="0.25">
      <c r="A48" s="2" t="s">
        <v>188</v>
      </c>
      <c r="B48" s="3" t="s">
        <v>590</v>
      </c>
      <c r="C48" s="2" t="s">
        <v>289</v>
      </c>
      <c r="D48" s="3"/>
      <c r="E48" s="3"/>
      <c r="F48" s="3"/>
      <c r="G48" s="3"/>
      <c r="H48" s="3"/>
      <c r="I48" s="16"/>
      <c r="J48" s="16"/>
      <c r="K48" s="3"/>
      <c r="L48" s="3"/>
      <c r="M48" s="3"/>
      <c r="N48" s="3"/>
    </row>
    <row r="49" spans="1:14" ht="45" x14ac:dyDescent="0.25">
      <c r="A49" s="2" t="s">
        <v>201</v>
      </c>
      <c r="B49" s="3" t="s">
        <v>591</v>
      </c>
      <c r="C49" s="2" t="s">
        <v>289</v>
      </c>
      <c r="D49" s="3"/>
      <c r="E49" s="3"/>
      <c r="F49" s="3"/>
      <c r="G49" s="3"/>
      <c r="H49" s="3"/>
      <c r="I49" s="16"/>
      <c r="J49" s="16"/>
      <c r="K49" s="3"/>
      <c r="L49" s="3"/>
      <c r="M49" s="3"/>
      <c r="N49" s="3"/>
    </row>
    <row r="50" spans="1:14" ht="22.5" x14ac:dyDescent="0.25">
      <c r="A50" s="2" t="s">
        <v>113</v>
      </c>
      <c r="B50" s="3" t="s">
        <v>592</v>
      </c>
      <c r="C50" s="2" t="s">
        <v>289</v>
      </c>
      <c r="D50" s="3"/>
      <c r="E50" s="3"/>
      <c r="F50" s="3"/>
      <c r="G50" s="3"/>
      <c r="H50" s="3"/>
      <c r="I50" s="16">
        <f>I6+I33+I45</f>
        <v>159405.06899240005</v>
      </c>
      <c r="J50" s="16">
        <f>J6+J33+J45</f>
        <v>133994.58929735181</v>
      </c>
      <c r="K50" s="3"/>
      <c r="L50" s="3"/>
      <c r="M50" s="3"/>
      <c r="N50" s="3"/>
    </row>
    <row r="51" spans="1:14" x14ac:dyDescent="0.25">
      <c r="A51" s="2" t="s">
        <v>203</v>
      </c>
      <c r="B51" s="3" t="s">
        <v>593</v>
      </c>
      <c r="C51" s="2" t="s">
        <v>289</v>
      </c>
      <c r="D51" s="3"/>
      <c r="E51" s="3"/>
      <c r="F51" s="3"/>
      <c r="G51" s="3"/>
      <c r="H51" s="3"/>
      <c r="I51" s="16">
        <f>I8</f>
        <v>44853.85</v>
      </c>
      <c r="J51" s="16">
        <f>J8</f>
        <v>33538.447594479701</v>
      </c>
      <c r="K51" s="3"/>
      <c r="L51" s="3"/>
      <c r="M51" s="3"/>
      <c r="N51" s="3"/>
    </row>
    <row r="52" spans="1:14" ht="22.5" x14ac:dyDescent="0.25">
      <c r="A52" s="2" t="s">
        <v>204</v>
      </c>
      <c r="B52" s="3" t="s">
        <v>594</v>
      </c>
      <c r="C52" s="2" t="s">
        <v>289</v>
      </c>
      <c r="D52" s="3"/>
      <c r="E52" s="3"/>
      <c r="F52" s="3"/>
      <c r="G52" s="3"/>
      <c r="H52" s="3"/>
      <c r="I52" s="16">
        <f>I50-I51</f>
        <v>114551.21899240004</v>
      </c>
      <c r="J52" s="16">
        <f>J50-J51</f>
        <v>100456.1417028721</v>
      </c>
      <c r="K52" s="3"/>
      <c r="L52" s="3"/>
      <c r="M52" s="3"/>
      <c r="N52" s="3"/>
    </row>
    <row r="53" spans="1:14" x14ac:dyDescent="0.25">
      <c r="A53" s="2" t="s">
        <v>116</v>
      </c>
      <c r="B53" s="31" t="s">
        <v>595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14" ht="22.5" x14ac:dyDescent="0.25">
      <c r="A54" s="2" t="s">
        <v>206</v>
      </c>
      <c r="B54" s="3" t="s">
        <v>596</v>
      </c>
      <c r="C54" s="2" t="s">
        <v>153</v>
      </c>
      <c r="D54" s="3"/>
      <c r="E54" s="3"/>
      <c r="F54" s="3"/>
      <c r="G54" s="3"/>
      <c r="H54" s="3"/>
      <c r="I54" s="16">
        <v>14167.89</v>
      </c>
      <c r="J54" s="16">
        <v>12150.56</v>
      </c>
      <c r="K54" s="3"/>
      <c r="L54" s="3"/>
      <c r="M54" s="3"/>
      <c r="N54" s="3"/>
    </row>
    <row r="55" spans="1:14" x14ac:dyDescent="0.25">
      <c r="A55" s="2" t="s">
        <v>208</v>
      </c>
      <c r="B55" s="3" t="s">
        <v>597</v>
      </c>
      <c r="C55" s="2" t="s">
        <v>330</v>
      </c>
      <c r="D55" s="3"/>
      <c r="E55" s="3"/>
      <c r="F55" s="3"/>
      <c r="G55" s="3"/>
      <c r="H55" s="3"/>
      <c r="I55" s="16">
        <v>5987.19</v>
      </c>
      <c r="J55" s="16">
        <v>5871.2286479044915</v>
      </c>
      <c r="K55" s="3"/>
      <c r="L55" s="3"/>
      <c r="M55" s="3"/>
      <c r="N55" s="3"/>
    </row>
    <row r="56" spans="1:14" ht="22.5" x14ac:dyDescent="0.25">
      <c r="A56" s="2" t="s">
        <v>598</v>
      </c>
      <c r="B56" s="3" t="s">
        <v>599</v>
      </c>
      <c r="C56" s="2" t="s">
        <v>153</v>
      </c>
      <c r="D56" s="3"/>
      <c r="E56" s="3"/>
      <c r="F56" s="3"/>
      <c r="G56" s="3"/>
      <c r="H56" s="3"/>
      <c r="I56" s="16">
        <v>12442.45</v>
      </c>
      <c r="J56" s="16">
        <v>10671.68</v>
      </c>
      <c r="K56" s="3"/>
      <c r="L56" s="3"/>
      <c r="M56" s="3"/>
      <c r="N56" s="3"/>
    </row>
    <row r="57" spans="1:14" x14ac:dyDescent="0.25">
      <c r="A57" s="2" t="s">
        <v>600</v>
      </c>
      <c r="B57" s="3" t="s">
        <v>601</v>
      </c>
      <c r="C57" s="2" t="s">
        <v>330</v>
      </c>
      <c r="D57" s="3"/>
      <c r="E57" s="3"/>
      <c r="F57" s="3"/>
      <c r="G57" s="3"/>
      <c r="H57" s="3"/>
      <c r="I57" s="16">
        <v>7504.76</v>
      </c>
      <c r="J57" s="16">
        <v>5871.2286479044915</v>
      </c>
      <c r="K57" s="3"/>
      <c r="L57" s="3"/>
      <c r="M57" s="3"/>
      <c r="N57" s="3"/>
    </row>
    <row r="58" spans="1:14" x14ac:dyDescent="0.25">
      <c r="A58" s="2" t="s">
        <v>602</v>
      </c>
      <c r="B58" s="3" t="s">
        <v>603</v>
      </c>
      <c r="C58" s="2" t="s">
        <v>102</v>
      </c>
      <c r="D58" s="3"/>
      <c r="E58" s="3"/>
      <c r="F58" s="3"/>
      <c r="G58" s="3"/>
      <c r="H58" s="3"/>
      <c r="I58" s="16">
        <v>25</v>
      </c>
      <c r="J58" s="16">
        <v>0</v>
      </c>
      <c r="K58" s="3"/>
      <c r="L58" s="3"/>
      <c r="M58" s="3"/>
      <c r="N58" s="3"/>
    </row>
    <row r="59" spans="1:14" x14ac:dyDescent="0.25">
      <c r="A59" s="2" t="s">
        <v>604</v>
      </c>
      <c r="B59" s="3" t="s">
        <v>605</v>
      </c>
      <c r="C59" s="2" t="s">
        <v>330</v>
      </c>
      <c r="D59" s="3"/>
      <c r="E59" s="3"/>
      <c r="F59" s="3"/>
      <c r="G59" s="3"/>
      <c r="H59" s="3"/>
      <c r="I59" s="16">
        <v>5991.6937955494759</v>
      </c>
      <c r="J59" s="16">
        <f>J57</f>
        <v>5871.2286479044915</v>
      </c>
      <c r="K59" s="3"/>
      <c r="L59" s="3"/>
      <c r="M59" s="3"/>
      <c r="N59" s="3"/>
    </row>
    <row r="60" spans="1:14" ht="33.75" x14ac:dyDescent="0.25">
      <c r="A60" s="2" t="s">
        <v>119</v>
      </c>
      <c r="B60" s="3" t="s">
        <v>218</v>
      </c>
      <c r="C60" s="2" t="s">
        <v>219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</row>
    <row r="61" spans="1:14" x14ac:dyDescent="0.25">
      <c r="A61" s="2" t="s">
        <v>210</v>
      </c>
      <c r="B61" s="3" t="s">
        <v>239</v>
      </c>
      <c r="C61" s="2" t="s">
        <v>219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4" x14ac:dyDescent="0.25">
      <c r="A62" s="2" t="s">
        <v>217</v>
      </c>
      <c r="B62" s="3" t="s">
        <v>240</v>
      </c>
      <c r="C62" s="2" t="s">
        <v>219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</row>
    <row r="63" spans="1:14" ht="33.75" x14ac:dyDescent="0.25">
      <c r="A63" s="2" t="s">
        <v>122</v>
      </c>
      <c r="B63" s="3" t="s">
        <v>606</v>
      </c>
      <c r="C63" s="2" t="s">
        <v>330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14" ht="22.5" x14ac:dyDescent="0.25">
      <c r="A64" s="2" t="s">
        <v>220</v>
      </c>
      <c r="B64" s="3" t="s">
        <v>607</v>
      </c>
      <c r="C64" s="2" t="s">
        <v>330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22.5" x14ac:dyDescent="0.25">
      <c r="A65" s="2" t="s">
        <v>222</v>
      </c>
      <c r="B65" s="3" t="s">
        <v>608</v>
      </c>
      <c r="C65" s="2" t="s">
        <v>330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ht="22.5" x14ac:dyDescent="0.25">
      <c r="A66" s="2" t="s">
        <v>224</v>
      </c>
      <c r="B66" s="3" t="s">
        <v>609</v>
      </c>
      <c r="C66" s="2" t="s">
        <v>102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ht="33.75" x14ac:dyDescent="0.25">
      <c r="A67" s="2" t="s">
        <v>124</v>
      </c>
      <c r="B67" s="3" t="s">
        <v>610</v>
      </c>
      <c r="C67" s="2" t="s">
        <v>611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</row>
    <row r="68" spans="1:14" ht="33.75" x14ac:dyDescent="0.25">
      <c r="A68" s="2" t="s">
        <v>612</v>
      </c>
      <c r="B68" s="3" t="s">
        <v>613</v>
      </c>
      <c r="C68" s="2" t="s">
        <v>611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</row>
    <row r="69" spans="1:14" ht="33.75" x14ac:dyDescent="0.25">
      <c r="A69" s="2" t="s">
        <v>614</v>
      </c>
      <c r="B69" s="3" t="s">
        <v>615</v>
      </c>
      <c r="C69" s="2" t="s">
        <v>611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</row>
    <row r="70" spans="1:14" ht="22.5" x14ac:dyDescent="0.25">
      <c r="A70" s="2" t="s">
        <v>616</v>
      </c>
      <c r="B70" s="3" t="s">
        <v>617</v>
      </c>
      <c r="C70" s="2" t="s">
        <v>102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56.25" x14ac:dyDescent="0.25">
      <c r="A71" s="2" t="s">
        <v>126</v>
      </c>
      <c r="B71" s="3" t="s">
        <v>618</v>
      </c>
      <c r="C71" s="2" t="s">
        <v>289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</row>
    <row r="72" spans="1:14" x14ac:dyDescent="0.25">
      <c r="A72" s="31" t="s">
        <v>229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</row>
  </sheetData>
  <mergeCells count="14">
    <mergeCell ref="A5:N5"/>
    <mergeCell ref="A16:A17"/>
    <mergeCell ref="B16:B17"/>
    <mergeCell ref="B53:N53"/>
    <mergeCell ref="A72:N72"/>
    <mergeCell ref="A1:N1"/>
    <mergeCell ref="A2:A4"/>
    <mergeCell ref="B2:B4"/>
    <mergeCell ref="C2:C4"/>
    <mergeCell ref="D2:G3"/>
    <mergeCell ref="I2:K3"/>
    <mergeCell ref="L2:L4"/>
    <mergeCell ref="M2:M4"/>
    <mergeCell ref="N2:N4"/>
  </mergeCells>
  <hyperlinks>
    <hyperlink ref="A5" location="P5490" display="P5490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scale="73" fitToHeight="10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26"/>
  <sheetViews>
    <sheetView workbookViewId="0">
      <selection sqref="A1:J1"/>
    </sheetView>
  </sheetViews>
  <sheetFormatPr defaultRowHeight="15" x14ac:dyDescent="0.25"/>
  <cols>
    <col min="2" max="2" width="17.140625" customWidth="1"/>
    <col min="4" max="5" width="11.85546875" customWidth="1"/>
    <col min="6" max="6" width="22.140625" customWidth="1"/>
    <col min="8" max="8" width="11" customWidth="1"/>
    <col min="10" max="10" width="19.85546875" customWidth="1"/>
  </cols>
  <sheetData>
    <row r="1" spans="1:10" x14ac:dyDescent="0.25">
      <c r="A1" s="32" t="s">
        <v>619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x14ac:dyDescent="0.25">
      <c r="A2" s="39" t="s">
        <v>620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25">
      <c r="A3" s="32" t="s">
        <v>80</v>
      </c>
      <c r="B3" s="32" t="s">
        <v>621</v>
      </c>
      <c r="C3" s="32" t="s">
        <v>96</v>
      </c>
      <c r="D3" s="32" t="s">
        <v>143</v>
      </c>
      <c r="E3" s="32"/>
      <c r="F3" s="32" t="s">
        <v>147</v>
      </c>
      <c r="G3" s="32"/>
      <c r="H3" s="32" t="s">
        <v>97</v>
      </c>
      <c r="I3" s="32"/>
      <c r="J3" s="32" t="s">
        <v>148</v>
      </c>
    </row>
    <row r="4" spans="1:10" x14ac:dyDescent="0.25">
      <c r="A4" s="32"/>
      <c r="B4" s="32"/>
      <c r="C4" s="32"/>
      <c r="D4" s="32" t="s">
        <v>146</v>
      </c>
      <c r="E4" s="32"/>
      <c r="F4" s="32"/>
      <c r="G4" s="32"/>
      <c r="H4" s="32"/>
      <c r="I4" s="32"/>
      <c r="J4" s="32"/>
    </row>
    <row r="5" spans="1:10" ht="112.5" x14ac:dyDescent="0.25">
      <c r="A5" s="32"/>
      <c r="B5" s="32"/>
      <c r="C5" s="32"/>
      <c r="D5" s="2" t="s">
        <v>622</v>
      </c>
      <c r="E5" s="2" t="s">
        <v>623</v>
      </c>
      <c r="F5" s="2" t="s">
        <v>624</v>
      </c>
      <c r="G5" s="2" t="s">
        <v>99</v>
      </c>
      <c r="H5" s="2" t="s">
        <v>98</v>
      </c>
      <c r="I5" s="2" t="s">
        <v>99</v>
      </c>
      <c r="J5" s="32"/>
    </row>
    <row r="6" spans="1:10" x14ac:dyDescent="0.25">
      <c r="A6" s="36" t="s">
        <v>625</v>
      </c>
      <c r="B6" s="36"/>
      <c r="C6" s="36"/>
      <c r="D6" s="36"/>
      <c r="E6" s="36"/>
      <c r="F6" s="36"/>
      <c r="G6" s="36"/>
      <c r="H6" s="36"/>
      <c r="I6" s="36"/>
      <c r="J6" s="36"/>
    </row>
    <row r="7" spans="1:10" ht="45" x14ac:dyDescent="0.25">
      <c r="A7" s="2" t="s">
        <v>85</v>
      </c>
      <c r="B7" s="3" t="s">
        <v>626</v>
      </c>
      <c r="C7" s="2" t="s">
        <v>289</v>
      </c>
      <c r="D7" s="3"/>
      <c r="E7" s="3"/>
      <c r="F7" s="3"/>
      <c r="G7" s="3"/>
      <c r="H7" s="3"/>
      <c r="I7" s="3"/>
      <c r="J7" s="3"/>
    </row>
    <row r="8" spans="1:10" ht="22.5" x14ac:dyDescent="0.25">
      <c r="A8" s="2" t="s">
        <v>154</v>
      </c>
      <c r="B8" s="3" t="s">
        <v>627</v>
      </c>
      <c r="C8" s="2" t="s">
        <v>289</v>
      </c>
      <c r="D8" s="3"/>
      <c r="E8" s="3"/>
      <c r="F8" s="3"/>
      <c r="G8" s="3"/>
      <c r="H8" s="3"/>
      <c r="I8" s="3"/>
      <c r="J8" s="3"/>
    </row>
    <row r="9" spans="1:10" ht="90" x14ac:dyDescent="0.25">
      <c r="A9" s="2" t="s">
        <v>156</v>
      </c>
      <c r="B9" s="3" t="s">
        <v>628</v>
      </c>
      <c r="C9" s="2" t="s">
        <v>289</v>
      </c>
      <c r="D9" s="3"/>
      <c r="E9" s="3"/>
      <c r="F9" s="3"/>
      <c r="G9" s="3"/>
      <c r="H9" s="3"/>
      <c r="I9" s="3"/>
      <c r="J9" s="3"/>
    </row>
    <row r="10" spans="1:10" ht="90" x14ac:dyDescent="0.25">
      <c r="A10" s="2" t="s">
        <v>158</v>
      </c>
      <c r="B10" s="3" t="s">
        <v>629</v>
      </c>
      <c r="C10" s="2" t="s">
        <v>289</v>
      </c>
      <c r="D10" s="3"/>
      <c r="E10" s="3"/>
      <c r="F10" s="3"/>
      <c r="G10" s="3"/>
      <c r="H10" s="3"/>
      <c r="I10" s="3"/>
      <c r="J10" s="3"/>
    </row>
    <row r="11" spans="1:10" ht="22.5" x14ac:dyDescent="0.25">
      <c r="A11" s="2" t="s">
        <v>630</v>
      </c>
      <c r="B11" s="3" t="s">
        <v>631</v>
      </c>
      <c r="C11" s="2" t="s">
        <v>289</v>
      </c>
      <c r="D11" s="3"/>
      <c r="E11" s="3"/>
      <c r="F11" s="3"/>
      <c r="G11" s="3"/>
      <c r="H11" s="3"/>
      <c r="I11" s="3"/>
      <c r="J11" s="3"/>
    </row>
    <row r="12" spans="1:10" ht="56.25" x14ac:dyDescent="0.25">
      <c r="A12" s="2" t="s">
        <v>632</v>
      </c>
      <c r="B12" s="3" t="s">
        <v>633</v>
      </c>
      <c r="C12" s="2" t="s">
        <v>289</v>
      </c>
      <c r="D12" s="3"/>
      <c r="E12" s="3"/>
      <c r="F12" s="3"/>
      <c r="G12" s="3"/>
      <c r="H12" s="3"/>
      <c r="I12" s="3"/>
      <c r="J12" s="3"/>
    </row>
    <row r="13" spans="1:10" ht="157.5" x14ac:dyDescent="0.25">
      <c r="A13" s="2" t="s">
        <v>634</v>
      </c>
      <c r="B13" s="3" t="s">
        <v>635</v>
      </c>
      <c r="C13" s="2" t="s">
        <v>289</v>
      </c>
      <c r="D13" s="3"/>
      <c r="E13" s="3"/>
      <c r="F13" s="3"/>
      <c r="G13" s="3"/>
      <c r="H13" s="3"/>
      <c r="I13" s="3"/>
      <c r="J13" s="3"/>
    </row>
    <row r="14" spans="1:10" ht="135" x14ac:dyDescent="0.25">
      <c r="A14" s="2" t="s">
        <v>636</v>
      </c>
      <c r="B14" s="3" t="s">
        <v>637</v>
      </c>
      <c r="C14" s="2" t="s">
        <v>289</v>
      </c>
      <c r="D14" s="3"/>
      <c r="E14" s="3"/>
      <c r="F14" s="3"/>
      <c r="G14" s="3"/>
      <c r="H14" s="3"/>
      <c r="I14" s="3"/>
      <c r="J14" s="3"/>
    </row>
    <row r="15" spans="1:10" ht="56.25" x14ac:dyDescent="0.25">
      <c r="A15" s="2" t="s">
        <v>638</v>
      </c>
      <c r="B15" s="3" t="s">
        <v>639</v>
      </c>
      <c r="C15" s="2" t="s">
        <v>289</v>
      </c>
      <c r="D15" s="3"/>
      <c r="E15" s="3"/>
      <c r="F15" s="3"/>
      <c r="G15" s="3"/>
      <c r="H15" s="3"/>
      <c r="I15" s="3"/>
      <c r="J15" s="3"/>
    </row>
    <row r="16" spans="1:10" ht="135" x14ac:dyDescent="0.25">
      <c r="A16" s="2" t="s">
        <v>160</v>
      </c>
      <c r="B16" s="5" t="s">
        <v>640</v>
      </c>
      <c r="C16" s="2" t="s">
        <v>289</v>
      </c>
      <c r="D16" s="3"/>
      <c r="E16" s="3"/>
      <c r="F16" s="3"/>
      <c r="G16" s="3"/>
      <c r="H16" s="3"/>
      <c r="I16" s="3"/>
      <c r="J16" s="3"/>
    </row>
    <row r="17" spans="1:10" ht="22.5" x14ac:dyDescent="0.25">
      <c r="A17" s="2" t="s">
        <v>164</v>
      </c>
      <c r="B17" s="3" t="s">
        <v>641</v>
      </c>
      <c r="C17" s="2" t="s">
        <v>289</v>
      </c>
      <c r="D17" s="3"/>
      <c r="E17" s="3"/>
      <c r="F17" s="3"/>
      <c r="G17" s="3"/>
      <c r="H17" s="3"/>
      <c r="I17" s="3"/>
      <c r="J17" s="3"/>
    </row>
    <row r="18" spans="1:10" x14ac:dyDescent="0.25">
      <c r="A18" s="2" t="s">
        <v>483</v>
      </c>
      <c r="B18" s="3" t="s">
        <v>642</v>
      </c>
      <c r="C18" s="2" t="s">
        <v>289</v>
      </c>
      <c r="D18" s="3"/>
      <c r="E18" s="3"/>
      <c r="F18" s="3"/>
      <c r="G18" s="3"/>
      <c r="H18" s="3"/>
      <c r="I18" s="3"/>
      <c r="J18" s="3"/>
    </row>
    <row r="19" spans="1:10" x14ac:dyDescent="0.25">
      <c r="A19" s="2" t="s">
        <v>485</v>
      </c>
      <c r="B19" s="3" t="s">
        <v>643</v>
      </c>
      <c r="C19" s="2" t="s">
        <v>289</v>
      </c>
      <c r="D19" s="3"/>
      <c r="E19" s="3"/>
      <c r="F19" s="3"/>
      <c r="G19" s="3"/>
      <c r="H19" s="3"/>
      <c r="I19" s="3"/>
      <c r="J19" s="3"/>
    </row>
    <row r="20" spans="1:10" ht="33.75" x14ac:dyDescent="0.25">
      <c r="A20" s="2" t="s">
        <v>644</v>
      </c>
      <c r="B20" s="3" t="s">
        <v>645</v>
      </c>
      <c r="C20" s="2" t="s">
        <v>289</v>
      </c>
      <c r="D20" s="3"/>
      <c r="E20" s="3"/>
      <c r="F20" s="3"/>
      <c r="G20" s="3"/>
      <c r="H20" s="3"/>
      <c r="I20" s="3"/>
      <c r="J20" s="3"/>
    </row>
    <row r="21" spans="1:10" ht="22.5" x14ac:dyDescent="0.25">
      <c r="A21" s="2" t="s">
        <v>341</v>
      </c>
      <c r="B21" s="3" t="s">
        <v>646</v>
      </c>
      <c r="C21" s="2" t="s">
        <v>289</v>
      </c>
      <c r="D21" s="3"/>
      <c r="E21" s="3"/>
      <c r="F21" s="3"/>
      <c r="G21" s="3"/>
      <c r="H21" s="3"/>
      <c r="I21" s="3"/>
      <c r="J21" s="3"/>
    </row>
    <row r="22" spans="1:10" ht="22.5" x14ac:dyDescent="0.25">
      <c r="A22" s="2" t="s">
        <v>387</v>
      </c>
      <c r="B22" s="3" t="s">
        <v>647</v>
      </c>
      <c r="C22" s="2" t="s">
        <v>289</v>
      </c>
      <c r="D22" s="3"/>
      <c r="E22" s="3"/>
      <c r="F22" s="3"/>
      <c r="G22" s="3"/>
      <c r="H22" s="3"/>
      <c r="I22" s="3"/>
      <c r="J22" s="3"/>
    </row>
    <row r="23" spans="1:10" ht="33.75" x14ac:dyDescent="0.25">
      <c r="A23" s="2" t="s">
        <v>389</v>
      </c>
      <c r="B23" s="3" t="s">
        <v>648</v>
      </c>
      <c r="C23" s="2" t="s">
        <v>289</v>
      </c>
      <c r="D23" s="3"/>
      <c r="E23" s="3"/>
      <c r="F23" s="3"/>
      <c r="G23" s="3"/>
      <c r="H23" s="3"/>
      <c r="I23" s="3"/>
      <c r="J23" s="3"/>
    </row>
    <row r="24" spans="1:10" ht="33.75" x14ac:dyDescent="0.25">
      <c r="A24" s="2" t="s">
        <v>391</v>
      </c>
      <c r="B24" s="3" t="s">
        <v>649</v>
      </c>
      <c r="C24" s="2" t="s">
        <v>289</v>
      </c>
      <c r="D24" s="3"/>
      <c r="E24" s="3"/>
      <c r="F24" s="3"/>
      <c r="G24" s="3"/>
      <c r="H24" s="3"/>
      <c r="I24" s="3"/>
      <c r="J24" s="3"/>
    </row>
    <row r="25" spans="1:10" ht="22.5" x14ac:dyDescent="0.25">
      <c r="A25" s="2" t="s">
        <v>343</v>
      </c>
      <c r="B25" s="3" t="s">
        <v>650</v>
      </c>
      <c r="C25" s="2" t="s">
        <v>289</v>
      </c>
      <c r="D25" s="3"/>
      <c r="E25" s="3"/>
      <c r="F25" s="3"/>
      <c r="G25" s="3"/>
      <c r="H25" s="3"/>
      <c r="I25" s="3"/>
      <c r="J25" s="3"/>
    </row>
    <row r="26" spans="1:10" x14ac:dyDescent="0.25">
      <c r="A26" s="31" t="s">
        <v>229</v>
      </c>
      <c r="B26" s="31"/>
      <c r="C26" s="31"/>
      <c r="D26" s="31"/>
      <c r="E26" s="31"/>
      <c r="F26" s="31"/>
      <c r="G26" s="31"/>
      <c r="H26" s="31"/>
      <c r="I26" s="31"/>
      <c r="J26" s="31"/>
    </row>
  </sheetData>
  <mergeCells count="12">
    <mergeCell ref="A6:J6"/>
    <mergeCell ref="A26:J26"/>
    <mergeCell ref="A1:J1"/>
    <mergeCell ref="A2:J2"/>
    <mergeCell ref="A3:A5"/>
    <mergeCell ref="B3:B5"/>
    <mergeCell ref="C3:C5"/>
    <mergeCell ref="D3:E3"/>
    <mergeCell ref="D4:E4"/>
    <mergeCell ref="F3:G4"/>
    <mergeCell ref="H3:I4"/>
    <mergeCell ref="J3:J5"/>
  </mergeCells>
  <hyperlinks>
    <hyperlink ref="A6" location="P5491" display="P5491" xr:uid="{00000000-0004-0000-1200-000000000000}"/>
    <hyperlink ref="B16" location="P5065" display="P5065" xr:uid="{00000000-0004-0000-1200-000001000000}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1"/>
  <sheetViews>
    <sheetView tabSelected="1" workbookViewId="0">
      <selection activeCell="A10" sqref="A10:C10"/>
    </sheetView>
  </sheetViews>
  <sheetFormatPr defaultRowHeight="15" x14ac:dyDescent="0.25"/>
  <cols>
    <col min="1" max="1" width="23.42578125" customWidth="1"/>
    <col min="2" max="2" width="40.140625" customWidth="1"/>
    <col min="3" max="3" width="23.85546875" customWidth="1"/>
  </cols>
  <sheetData>
    <row r="1" spans="1:3" x14ac:dyDescent="0.25">
      <c r="A1" s="35" t="s">
        <v>0</v>
      </c>
      <c r="B1" s="35"/>
      <c r="C1" s="35"/>
    </row>
    <row r="2" spans="1:3" ht="24.75" customHeight="1" x14ac:dyDescent="0.25">
      <c r="A2" s="35" t="s">
        <v>1</v>
      </c>
      <c r="B2" s="35"/>
      <c r="C2" s="35"/>
    </row>
    <row r="3" spans="1:3" ht="32.25" customHeight="1" x14ac:dyDescent="0.25">
      <c r="A3" s="35" t="s">
        <v>0</v>
      </c>
      <c r="B3" s="35"/>
      <c r="C3" s="35"/>
    </row>
    <row r="4" spans="1:3" x14ac:dyDescent="0.25">
      <c r="A4" s="35" t="s">
        <v>766</v>
      </c>
      <c r="B4" s="35"/>
      <c r="C4" s="35"/>
    </row>
    <row r="5" spans="1:3" hidden="1" x14ac:dyDescent="0.25">
      <c r="A5" s="35"/>
      <c r="B5" s="35"/>
      <c r="C5" s="35"/>
    </row>
    <row r="6" spans="1:3" hidden="1" x14ac:dyDescent="0.25">
      <c r="A6" s="35"/>
      <c r="B6" s="35"/>
      <c r="C6" s="35"/>
    </row>
    <row r="7" spans="1:3" x14ac:dyDescent="0.25">
      <c r="A7" s="35" t="s">
        <v>2</v>
      </c>
      <c r="B7" s="35"/>
      <c r="C7" s="35"/>
    </row>
    <row r="8" spans="1:3" x14ac:dyDescent="0.25">
      <c r="A8" s="35" t="s">
        <v>767</v>
      </c>
      <c r="B8" s="35"/>
      <c r="C8" s="35"/>
    </row>
    <row r="9" spans="1:3" hidden="1" x14ac:dyDescent="0.25">
      <c r="A9" s="35"/>
      <c r="B9" s="35"/>
      <c r="C9" s="35"/>
    </row>
    <row r="10" spans="1:3" x14ac:dyDescent="0.25">
      <c r="A10" s="35" t="s">
        <v>3</v>
      </c>
      <c r="B10" s="35"/>
      <c r="C10" s="35"/>
    </row>
    <row r="11" spans="1:3" x14ac:dyDescent="0.25">
      <c r="A11" s="1"/>
    </row>
    <row r="12" spans="1:3" x14ac:dyDescent="0.25">
      <c r="A12" s="32" t="s">
        <v>4</v>
      </c>
      <c r="B12" s="32"/>
      <c r="C12" s="32"/>
    </row>
    <row r="13" spans="1:3" ht="37.5" customHeight="1" x14ac:dyDescent="0.25">
      <c r="A13" s="31" t="s">
        <v>5</v>
      </c>
      <c r="B13" s="31"/>
      <c r="C13" s="3" t="s">
        <v>764</v>
      </c>
    </row>
    <row r="14" spans="1:3" ht="20.25" customHeight="1" x14ac:dyDescent="0.25">
      <c r="A14" s="31" t="s">
        <v>6</v>
      </c>
      <c r="B14" s="31"/>
      <c r="C14" s="25" t="s">
        <v>686</v>
      </c>
    </row>
    <row r="15" spans="1:3" x14ac:dyDescent="0.25">
      <c r="A15" s="31" t="s">
        <v>7</v>
      </c>
      <c r="B15" s="31"/>
      <c r="C15" s="25"/>
    </row>
    <row r="16" spans="1:3" ht="22.5" customHeight="1" x14ac:dyDescent="0.25">
      <c r="A16" s="31" t="s">
        <v>8</v>
      </c>
      <c r="B16" s="31"/>
      <c r="C16" s="26">
        <v>1254200007445</v>
      </c>
    </row>
    <row r="17" spans="1:3" x14ac:dyDescent="0.25">
      <c r="A17" s="31" t="s">
        <v>9</v>
      </c>
      <c r="B17" s="31"/>
      <c r="C17" s="25">
        <v>4246026849</v>
      </c>
    </row>
    <row r="18" spans="1:3" x14ac:dyDescent="0.25">
      <c r="A18" s="31" t="s">
        <v>10</v>
      </c>
      <c r="B18" s="31"/>
      <c r="C18" s="25">
        <v>424601001</v>
      </c>
    </row>
    <row r="19" spans="1:3" x14ac:dyDescent="0.25">
      <c r="A19" s="31" t="s">
        <v>11</v>
      </c>
      <c r="B19" s="31"/>
      <c r="C19" s="25"/>
    </row>
    <row r="20" spans="1:3" ht="22.5" customHeight="1" x14ac:dyDescent="0.25">
      <c r="A20" s="31" t="s">
        <v>12</v>
      </c>
      <c r="B20" s="31"/>
      <c r="C20" s="25" t="s">
        <v>688</v>
      </c>
    </row>
    <row r="21" spans="1:3" ht="22.5" customHeight="1" x14ac:dyDescent="0.25">
      <c r="A21" s="31" t="s">
        <v>13</v>
      </c>
      <c r="B21" s="31"/>
      <c r="C21" s="25" t="s">
        <v>689</v>
      </c>
    </row>
    <row r="22" spans="1:3" ht="67.5" x14ac:dyDescent="0.25">
      <c r="A22" s="31" t="s">
        <v>14</v>
      </c>
      <c r="B22" s="31"/>
      <c r="C22" s="25" t="s">
        <v>689</v>
      </c>
    </row>
    <row r="23" spans="1:3" x14ac:dyDescent="0.25">
      <c r="A23" s="31" t="s">
        <v>15</v>
      </c>
      <c r="B23" s="31"/>
      <c r="C23" s="25" t="s">
        <v>693</v>
      </c>
    </row>
    <row r="24" spans="1:3" ht="21.75" customHeight="1" x14ac:dyDescent="0.25">
      <c r="A24" s="31" t="s">
        <v>16</v>
      </c>
      <c r="B24" s="31"/>
      <c r="C24" s="25" t="s">
        <v>694</v>
      </c>
    </row>
    <row r="25" spans="1:3" ht="22.5" x14ac:dyDescent="0.25">
      <c r="A25" s="31" t="s">
        <v>17</v>
      </c>
      <c r="B25" s="31"/>
      <c r="C25" s="25" t="s">
        <v>695</v>
      </c>
    </row>
    <row r="26" spans="1:3" x14ac:dyDescent="0.25">
      <c r="A26" s="31" t="s">
        <v>18</v>
      </c>
      <c r="B26" s="31"/>
      <c r="C26" s="25" t="s">
        <v>696</v>
      </c>
    </row>
    <row r="27" spans="1:3" ht="22.5" customHeight="1" x14ac:dyDescent="0.25">
      <c r="A27" s="34" t="s">
        <v>19</v>
      </c>
      <c r="B27" s="34"/>
      <c r="C27" s="25"/>
    </row>
    <row r="28" spans="1:3" ht="23.25" customHeight="1" x14ac:dyDescent="0.25">
      <c r="A28" s="32" t="s">
        <v>20</v>
      </c>
      <c r="B28" s="3" t="s">
        <v>21</v>
      </c>
      <c r="C28" s="25" t="s">
        <v>692</v>
      </c>
    </row>
    <row r="29" spans="1:3" ht="23.25" customHeight="1" x14ac:dyDescent="0.25">
      <c r="A29" s="32"/>
      <c r="B29" s="3" t="s">
        <v>22</v>
      </c>
      <c r="C29" s="25">
        <v>0</v>
      </c>
    </row>
    <row r="30" spans="1:3" x14ac:dyDescent="0.25">
      <c r="A30" s="33" t="s">
        <v>23</v>
      </c>
      <c r="B30" s="33"/>
      <c r="C30" s="25"/>
    </row>
    <row r="31" spans="1:3" x14ac:dyDescent="0.25">
      <c r="A31" s="31" t="s">
        <v>24</v>
      </c>
      <c r="B31" s="31"/>
      <c r="C31" s="25" t="s">
        <v>691</v>
      </c>
    </row>
    <row r="32" spans="1:3" x14ac:dyDescent="0.25">
      <c r="A32" s="31" t="s">
        <v>25</v>
      </c>
      <c r="B32" s="31"/>
      <c r="C32" s="27" t="s">
        <v>692</v>
      </c>
    </row>
    <row r="33" spans="1:3" x14ac:dyDescent="0.25">
      <c r="A33" s="31" t="s">
        <v>26</v>
      </c>
      <c r="B33" s="31"/>
      <c r="C33" s="25" t="s">
        <v>690</v>
      </c>
    </row>
    <row r="34" spans="1:3" ht="24" customHeight="1" x14ac:dyDescent="0.25">
      <c r="A34" s="31" t="s">
        <v>27</v>
      </c>
      <c r="B34" s="31"/>
      <c r="C34" s="27" t="s">
        <v>692</v>
      </c>
    </row>
    <row r="35" spans="1:3" ht="45" x14ac:dyDescent="0.25">
      <c r="A35" s="31" t="s">
        <v>28</v>
      </c>
      <c r="B35" s="31"/>
      <c r="C35" s="28" t="s">
        <v>770</v>
      </c>
    </row>
    <row r="36" spans="1:3" ht="22.5" customHeight="1" x14ac:dyDescent="0.25">
      <c r="A36" s="31" t="s">
        <v>29</v>
      </c>
      <c r="B36" s="31"/>
      <c r="C36" s="27" t="s">
        <v>692</v>
      </c>
    </row>
    <row r="37" spans="1:3" x14ac:dyDescent="0.25">
      <c r="A37" s="32" t="s">
        <v>30</v>
      </c>
      <c r="B37" s="3" t="s">
        <v>31</v>
      </c>
      <c r="C37" s="25" t="s">
        <v>687</v>
      </c>
    </row>
    <row r="38" spans="1:3" x14ac:dyDescent="0.25">
      <c r="A38" s="32"/>
      <c r="B38" s="3" t="s">
        <v>32</v>
      </c>
      <c r="C38" s="25" t="s">
        <v>687</v>
      </c>
    </row>
    <row r="39" spans="1:3" x14ac:dyDescent="0.25">
      <c r="A39" s="32"/>
      <c r="B39" s="3" t="s">
        <v>33</v>
      </c>
      <c r="C39" s="25" t="s">
        <v>687</v>
      </c>
    </row>
    <row r="40" spans="1:3" x14ac:dyDescent="0.25">
      <c r="A40" s="32"/>
      <c r="B40" s="3" t="s">
        <v>34</v>
      </c>
      <c r="C40" s="25" t="s">
        <v>687</v>
      </c>
    </row>
    <row r="41" spans="1:3" x14ac:dyDescent="0.25">
      <c r="A41" s="32"/>
      <c r="B41" s="3" t="s">
        <v>35</v>
      </c>
      <c r="C41" s="25" t="s">
        <v>687</v>
      </c>
    </row>
    <row r="42" spans="1:3" x14ac:dyDescent="0.25">
      <c r="A42" s="31" t="s">
        <v>36</v>
      </c>
      <c r="B42" s="31"/>
      <c r="C42" s="25"/>
    </row>
    <row r="43" spans="1:3" ht="24.75" customHeight="1" x14ac:dyDescent="0.25">
      <c r="A43" s="34" t="s">
        <v>37</v>
      </c>
      <c r="B43" s="34"/>
      <c r="C43" s="27" t="s">
        <v>692</v>
      </c>
    </row>
    <row r="44" spans="1:3" x14ac:dyDescent="0.25">
      <c r="A44" s="32" t="s">
        <v>30</v>
      </c>
      <c r="B44" s="3" t="s">
        <v>38</v>
      </c>
      <c r="C44" s="25" t="s">
        <v>687</v>
      </c>
    </row>
    <row r="45" spans="1:3" x14ac:dyDescent="0.25">
      <c r="A45" s="32"/>
      <c r="B45" s="3" t="s">
        <v>32</v>
      </c>
      <c r="C45" s="25" t="s">
        <v>687</v>
      </c>
    </row>
    <row r="46" spans="1:3" x14ac:dyDescent="0.25">
      <c r="A46" s="32"/>
      <c r="B46" s="3" t="s">
        <v>33</v>
      </c>
      <c r="C46" s="25" t="s">
        <v>687</v>
      </c>
    </row>
    <row r="47" spans="1:3" x14ac:dyDescent="0.25">
      <c r="A47" s="32"/>
      <c r="B47" s="3" t="s">
        <v>34</v>
      </c>
      <c r="C47" s="25" t="s">
        <v>687</v>
      </c>
    </row>
    <row r="48" spans="1:3" x14ac:dyDescent="0.25">
      <c r="A48" s="32"/>
      <c r="B48" s="3" t="s">
        <v>35</v>
      </c>
      <c r="C48" s="25" t="s">
        <v>687</v>
      </c>
    </row>
    <row r="49" spans="1:3" x14ac:dyDescent="0.25">
      <c r="A49" s="31" t="s">
        <v>39</v>
      </c>
      <c r="B49" s="31"/>
      <c r="C49" s="25" t="s">
        <v>692</v>
      </c>
    </row>
    <row r="50" spans="1:3" x14ac:dyDescent="0.25">
      <c r="A50" s="32" t="s">
        <v>30</v>
      </c>
      <c r="B50" s="3" t="s">
        <v>38</v>
      </c>
      <c r="C50" s="25" t="s">
        <v>687</v>
      </c>
    </row>
    <row r="51" spans="1:3" x14ac:dyDescent="0.25">
      <c r="A51" s="32"/>
      <c r="B51" s="3" t="s">
        <v>32</v>
      </c>
      <c r="C51" s="25" t="s">
        <v>687</v>
      </c>
    </row>
    <row r="52" spans="1:3" x14ac:dyDescent="0.25">
      <c r="A52" s="32"/>
      <c r="B52" s="3" t="s">
        <v>33</v>
      </c>
      <c r="C52" s="25" t="s">
        <v>687</v>
      </c>
    </row>
    <row r="53" spans="1:3" x14ac:dyDescent="0.25">
      <c r="A53" s="32"/>
      <c r="B53" s="3" t="s">
        <v>34</v>
      </c>
      <c r="C53" s="25" t="s">
        <v>687</v>
      </c>
    </row>
    <row r="54" spans="1:3" x14ac:dyDescent="0.25">
      <c r="A54" s="32"/>
      <c r="B54" s="3" t="s">
        <v>35</v>
      </c>
      <c r="C54" s="25" t="s">
        <v>687</v>
      </c>
    </row>
    <row r="55" spans="1:3" ht="43.5" customHeight="1" x14ac:dyDescent="0.25">
      <c r="A55" s="34" t="s">
        <v>40</v>
      </c>
      <c r="B55" s="34"/>
      <c r="C55" s="25"/>
    </row>
    <row r="56" spans="1:3" ht="56.25" x14ac:dyDescent="0.25">
      <c r="A56" s="32" t="s">
        <v>30</v>
      </c>
      <c r="B56" s="3" t="s">
        <v>38</v>
      </c>
      <c r="C56" s="25" t="s">
        <v>771</v>
      </c>
    </row>
    <row r="57" spans="1:3" x14ac:dyDescent="0.25">
      <c r="A57" s="32"/>
      <c r="B57" s="3" t="s">
        <v>32</v>
      </c>
      <c r="C57" s="25" t="s">
        <v>762</v>
      </c>
    </row>
    <row r="58" spans="1:3" x14ac:dyDescent="0.25">
      <c r="A58" s="32"/>
      <c r="B58" s="3" t="s">
        <v>33</v>
      </c>
      <c r="C58" s="25" t="s">
        <v>772</v>
      </c>
    </row>
    <row r="59" spans="1:3" x14ac:dyDescent="0.25">
      <c r="A59" s="32"/>
      <c r="B59" s="3" t="s">
        <v>34</v>
      </c>
      <c r="C59" s="24">
        <v>45810</v>
      </c>
    </row>
    <row r="60" spans="1:3" ht="45" x14ac:dyDescent="0.25">
      <c r="A60" s="32"/>
      <c r="B60" s="3" t="s">
        <v>35</v>
      </c>
      <c r="C60" s="28" t="s">
        <v>770</v>
      </c>
    </row>
    <row r="61" spans="1:3" ht="50.25" customHeight="1" x14ac:dyDescent="0.25">
      <c r="A61" s="34" t="s">
        <v>41</v>
      </c>
      <c r="B61" s="34"/>
      <c r="C61" s="25" t="s">
        <v>692</v>
      </c>
    </row>
    <row r="62" spans="1:3" x14ac:dyDescent="0.25">
      <c r="A62" s="32" t="s">
        <v>30</v>
      </c>
      <c r="B62" s="3" t="s">
        <v>38</v>
      </c>
      <c r="C62" s="25" t="s">
        <v>687</v>
      </c>
    </row>
    <row r="63" spans="1:3" x14ac:dyDescent="0.25">
      <c r="A63" s="32"/>
      <c r="B63" s="3" t="s">
        <v>32</v>
      </c>
      <c r="C63" s="25" t="s">
        <v>687</v>
      </c>
    </row>
    <row r="64" spans="1:3" x14ac:dyDescent="0.25">
      <c r="A64" s="32"/>
      <c r="B64" s="3" t="s">
        <v>33</v>
      </c>
      <c r="C64" s="25" t="s">
        <v>687</v>
      </c>
    </row>
    <row r="65" spans="1:3" x14ac:dyDescent="0.25">
      <c r="A65" s="32"/>
      <c r="B65" s="3" t="s">
        <v>34</v>
      </c>
      <c r="C65" s="25" t="s">
        <v>687</v>
      </c>
    </row>
    <row r="66" spans="1:3" x14ac:dyDescent="0.25">
      <c r="A66" s="32"/>
      <c r="B66" s="3" t="s">
        <v>35</v>
      </c>
      <c r="C66" s="25" t="s">
        <v>687</v>
      </c>
    </row>
    <row r="67" spans="1:3" x14ac:dyDescent="0.25">
      <c r="A67" s="33" t="s">
        <v>42</v>
      </c>
      <c r="B67" s="33"/>
      <c r="C67" s="25"/>
    </row>
    <row r="68" spans="1:3" x14ac:dyDescent="0.25">
      <c r="A68" s="31" t="s">
        <v>43</v>
      </c>
      <c r="B68" s="31"/>
      <c r="C68" s="25"/>
    </row>
    <row r="69" spans="1:3" ht="67.5" x14ac:dyDescent="0.25">
      <c r="A69" s="32" t="s">
        <v>30</v>
      </c>
      <c r="B69" s="3" t="s">
        <v>38</v>
      </c>
      <c r="C69" s="25" t="s">
        <v>773</v>
      </c>
    </row>
    <row r="70" spans="1:3" x14ac:dyDescent="0.25">
      <c r="A70" s="32"/>
      <c r="B70" s="3" t="s">
        <v>32</v>
      </c>
      <c r="C70" s="25" t="s">
        <v>762</v>
      </c>
    </row>
    <row r="71" spans="1:3" x14ac:dyDescent="0.25">
      <c r="A71" s="32"/>
      <c r="B71" s="3" t="s">
        <v>33</v>
      </c>
      <c r="C71" s="25">
        <v>298</v>
      </c>
    </row>
    <row r="72" spans="1:3" x14ac:dyDescent="0.25">
      <c r="A72" s="32"/>
      <c r="B72" s="3" t="s">
        <v>34</v>
      </c>
      <c r="C72" s="24">
        <v>45951</v>
      </c>
    </row>
    <row r="73" spans="1:3" ht="45" x14ac:dyDescent="0.25">
      <c r="A73" s="32"/>
      <c r="B73" s="3" t="s">
        <v>35</v>
      </c>
      <c r="C73" s="25" t="s">
        <v>774</v>
      </c>
    </row>
    <row r="74" spans="1:3" ht="22.5" customHeight="1" x14ac:dyDescent="0.25">
      <c r="A74" s="31" t="s">
        <v>44</v>
      </c>
      <c r="B74" s="31"/>
      <c r="C74" s="25"/>
    </row>
    <row r="75" spans="1:3" ht="67.5" x14ac:dyDescent="0.25">
      <c r="A75" s="32" t="s">
        <v>30</v>
      </c>
      <c r="B75" s="3" t="s">
        <v>38</v>
      </c>
      <c r="C75" s="25" t="s">
        <v>775</v>
      </c>
    </row>
    <row r="76" spans="1:3" x14ac:dyDescent="0.25">
      <c r="A76" s="32"/>
      <c r="B76" s="3" t="s">
        <v>32</v>
      </c>
      <c r="C76" s="25" t="s">
        <v>762</v>
      </c>
    </row>
    <row r="77" spans="1:3" x14ac:dyDescent="0.25">
      <c r="A77" s="32"/>
      <c r="B77" s="3" t="s">
        <v>33</v>
      </c>
      <c r="C77" s="25">
        <v>299</v>
      </c>
    </row>
    <row r="78" spans="1:3" x14ac:dyDescent="0.25">
      <c r="A78" s="32"/>
      <c r="B78" s="3" t="s">
        <v>34</v>
      </c>
      <c r="C78" s="24">
        <v>45951</v>
      </c>
    </row>
    <row r="79" spans="1:3" ht="45" x14ac:dyDescent="0.25">
      <c r="A79" s="32"/>
      <c r="B79" s="3" t="s">
        <v>35</v>
      </c>
      <c r="C79" s="25" t="s">
        <v>776</v>
      </c>
    </row>
    <row r="80" spans="1:3" x14ac:dyDescent="0.25">
      <c r="A80" s="31" t="s">
        <v>45</v>
      </c>
      <c r="B80" s="31"/>
      <c r="C80" s="25"/>
    </row>
    <row r="81" spans="1:3" ht="56.25" x14ac:dyDescent="0.25">
      <c r="A81" s="32" t="s">
        <v>30</v>
      </c>
      <c r="B81" s="3" t="s">
        <v>38</v>
      </c>
      <c r="C81" s="25" t="s">
        <v>777</v>
      </c>
    </row>
    <row r="82" spans="1:3" x14ac:dyDescent="0.25">
      <c r="A82" s="32"/>
      <c r="B82" s="3" t="s">
        <v>32</v>
      </c>
      <c r="C82" s="25" t="s">
        <v>762</v>
      </c>
    </row>
    <row r="83" spans="1:3" x14ac:dyDescent="0.25">
      <c r="A83" s="32"/>
      <c r="B83" s="3" t="s">
        <v>33</v>
      </c>
      <c r="C83" s="25">
        <v>300</v>
      </c>
    </row>
    <row r="84" spans="1:3" x14ac:dyDescent="0.25">
      <c r="A84" s="32"/>
      <c r="B84" s="3" t="s">
        <v>34</v>
      </c>
      <c r="C84" s="24">
        <v>45951</v>
      </c>
    </row>
    <row r="85" spans="1:3" ht="45" x14ac:dyDescent="0.25">
      <c r="A85" s="32"/>
      <c r="B85" s="3" t="s">
        <v>35</v>
      </c>
      <c r="C85" s="25" t="s">
        <v>778</v>
      </c>
    </row>
    <row r="86" spans="1:3" x14ac:dyDescent="0.25">
      <c r="A86" s="31" t="s">
        <v>46</v>
      </c>
      <c r="B86" s="31"/>
      <c r="C86" s="25"/>
    </row>
    <row r="87" spans="1:3" x14ac:dyDescent="0.25">
      <c r="A87" s="32" t="s">
        <v>47</v>
      </c>
      <c r="B87" s="3" t="s">
        <v>48</v>
      </c>
      <c r="C87" s="25" t="s">
        <v>697</v>
      </c>
    </row>
    <row r="88" spans="1:3" x14ac:dyDescent="0.25">
      <c r="A88" s="32"/>
      <c r="B88" s="3" t="s">
        <v>49</v>
      </c>
      <c r="C88" s="25" t="s">
        <v>698</v>
      </c>
    </row>
    <row r="89" spans="1:3" x14ac:dyDescent="0.25">
      <c r="A89" s="32"/>
      <c r="B89" s="3" t="s">
        <v>50</v>
      </c>
      <c r="C89" s="25" t="s">
        <v>693</v>
      </c>
    </row>
    <row r="90" spans="1:3" x14ac:dyDescent="0.25">
      <c r="A90" s="32"/>
      <c r="B90" s="3" t="s">
        <v>51</v>
      </c>
      <c r="C90" s="25" t="s">
        <v>694</v>
      </c>
    </row>
    <row r="91" spans="1:3" ht="27.75" customHeight="1" x14ac:dyDescent="0.25">
      <c r="A91" s="31" t="s">
        <v>52</v>
      </c>
      <c r="B91" s="31"/>
      <c r="C91" s="31"/>
    </row>
  </sheetData>
  <mergeCells count="54">
    <mergeCell ref="A9:C9"/>
    <mergeCell ref="A10:C10"/>
    <mergeCell ref="A87:A90"/>
    <mergeCell ref="A91:C91"/>
    <mergeCell ref="A1:C1"/>
    <mergeCell ref="A2:C2"/>
    <mergeCell ref="A3:C3"/>
    <mergeCell ref="A4:C4"/>
    <mergeCell ref="A5:C5"/>
    <mergeCell ref="A6:C6"/>
    <mergeCell ref="A7:C7"/>
    <mergeCell ref="A8:C8"/>
    <mergeCell ref="A69:A73"/>
    <mergeCell ref="A74:B74"/>
    <mergeCell ref="A75:A79"/>
    <mergeCell ref="A80:B80"/>
    <mergeCell ref="A81:A85"/>
    <mergeCell ref="A86:B86"/>
    <mergeCell ref="A55:B55"/>
    <mergeCell ref="A56:A60"/>
    <mergeCell ref="A61:B61"/>
    <mergeCell ref="A62:A66"/>
    <mergeCell ref="A67:B67"/>
    <mergeCell ref="A68:B68"/>
    <mergeCell ref="A50:A54"/>
    <mergeCell ref="A31:B31"/>
    <mergeCell ref="A32:B32"/>
    <mergeCell ref="A33:B33"/>
    <mergeCell ref="A34:B34"/>
    <mergeCell ref="A35:B35"/>
    <mergeCell ref="A36:B36"/>
    <mergeCell ref="A37:A41"/>
    <mergeCell ref="A42:B42"/>
    <mergeCell ref="A43:B43"/>
    <mergeCell ref="A44:A48"/>
    <mergeCell ref="A49:B49"/>
    <mergeCell ref="A30:B30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A29"/>
    <mergeCell ref="A17:B17"/>
    <mergeCell ref="A12:C12"/>
    <mergeCell ref="A13:B13"/>
    <mergeCell ref="A14:B14"/>
    <mergeCell ref="A15:B15"/>
    <mergeCell ref="A16:B16"/>
  </mergeCells>
  <hyperlinks>
    <hyperlink ref="A30" r:id="rId1" display="https://login.consultant.ru/link/?req=doc&amp;base=LAW&amp;n=508766&amp;dst=162" xr:uid="{00000000-0004-0000-0100-000000000000}"/>
    <hyperlink ref="A67" location="P5473" display="P5473" xr:uid="{00000000-0004-0000-0100-000001000000}"/>
    <hyperlink ref="C35" r:id="rId2" xr:uid="{00000000-0004-0000-0100-000002000000}"/>
    <hyperlink ref="C60" r:id="rId3" xr:uid="{00000000-0004-0000-0100-000003000000}"/>
  </hyperlinks>
  <pageMargins left="0.7" right="0.7" top="0.75" bottom="0.75" header="0.3" footer="0.3"/>
  <pageSetup paperSize="9" orientation="portrait"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52"/>
  <sheetViews>
    <sheetView workbookViewId="0">
      <selection activeCell="E17" sqref="E17"/>
    </sheetView>
  </sheetViews>
  <sheetFormatPr defaultRowHeight="15" x14ac:dyDescent="0.25"/>
  <cols>
    <col min="1" max="1" width="44.28515625" customWidth="1"/>
    <col min="3" max="5" width="11.28515625" customWidth="1"/>
  </cols>
  <sheetData>
    <row r="1" spans="1:5" x14ac:dyDescent="0.25">
      <c r="A1" s="32" t="s">
        <v>651</v>
      </c>
      <c r="B1" s="32"/>
      <c r="C1" s="32"/>
      <c r="D1" s="32"/>
      <c r="E1" s="32"/>
    </row>
    <row r="2" spans="1:5" x14ac:dyDescent="0.25">
      <c r="A2" s="32" t="s">
        <v>95</v>
      </c>
      <c r="B2" s="32" t="s">
        <v>96</v>
      </c>
      <c r="C2" s="32" t="s">
        <v>97</v>
      </c>
      <c r="D2" s="32"/>
      <c r="E2" s="32"/>
    </row>
    <row r="3" spans="1:5" ht="33.75" x14ac:dyDescent="0.25">
      <c r="A3" s="32"/>
      <c r="B3" s="32"/>
      <c r="C3" s="2" t="s">
        <v>98</v>
      </c>
      <c r="D3" s="2" t="s">
        <v>99</v>
      </c>
      <c r="E3" s="2" t="s">
        <v>652</v>
      </c>
    </row>
    <row r="4" spans="1:5" x14ac:dyDescent="0.25">
      <c r="A4" s="36" t="s">
        <v>653</v>
      </c>
      <c r="B4" s="36"/>
      <c r="C4" s="36"/>
      <c r="D4" s="36"/>
      <c r="E4" s="36"/>
    </row>
    <row r="5" spans="1:5" x14ac:dyDescent="0.25">
      <c r="A5" s="31" t="s">
        <v>654</v>
      </c>
      <c r="B5" s="31"/>
      <c r="C5" s="31"/>
      <c r="D5" s="31"/>
      <c r="E5" s="31"/>
    </row>
    <row r="6" spans="1:5" x14ac:dyDescent="0.25">
      <c r="A6" s="31" t="s">
        <v>655</v>
      </c>
      <c r="B6" s="31"/>
      <c r="C6" s="31"/>
      <c r="D6" s="31"/>
      <c r="E6" s="31"/>
    </row>
    <row r="7" spans="1:5" x14ac:dyDescent="0.25">
      <c r="A7" s="31" t="s">
        <v>656</v>
      </c>
      <c r="B7" s="31"/>
      <c r="C7" s="31"/>
      <c r="D7" s="31"/>
      <c r="E7" s="31"/>
    </row>
    <row r="8" spans="1:5" x14ac:dyDescent="0.25">
      <c r="A8" s="3" t="s">
        <v>657</v>
      </c>
      <c r="B8" s="2" t="s">
        <v>330</v>
      </c>
      <c r="C8" s="16">
        <v>5987.19</v>
      </c>
      <c r="D8" s="16">
        <v>5871.2286479044915</v>
      </c>
      <c r="E8" s="16">
        <f>D8/C8*100-100</f>
        <v>-1.9368243215182446</v>
      </c>
    </row>
    <row r="9" spans="1:5" x14ac:dyDescent="0.25">
      <c r="A9" s="3" t="s">
        <v>658</v>
      </c>
      <c r="B9" s="2" t="s">
        <v>330</v>
      </c>
      <c r="C9" s="16">
        <v>7504.76</v>
      </c>
      <c r="D9" s="16">
        <v>5871.2286479044915</v>
      </c>
      <c r="E9" s="16">
        <f t="shared" ref="E9:E19" si="0">D9/C9*100-100</f>
        <v>-21.766603490258291</v>
      </c>
    </row>
    <row r="10" spans="1:5" x14ac:dyDescent="0.25">
      <c r="A10" s="3" t="s">
        <v>659</v>
      </c>
      <c r="B10" s="2" t="s">
        <v>102</v>
      </c>
      <c r="C10" s="16">
        <v>25</v>
      </c>
      <c r="D10" s="16">
        <v>0</v>
      </c>
      <c r="E10" s="16">
        <f t="shared" si="0"/>
        <v>-100</v>
      </c>
    </row>
    <row r="11" spans="1:5" x14ac:dyDescent="0.25">
      <c r="A11" s="3" t="s">
        <v>660</v>
      </c>
      <c r="B11" s="2" t="s">
        <v>330</v>
      </c>
      <c r="C11" s="16">
        <v>5987.19</v>
      </c>
      <c r="D11" s="16">
        <v>6164.7900802997165</v>
      </c>
      <c r="E11" s="16">
        <f t="shared" si="0"/>
        <v>2.9663344624058681</v>
      </c>
    </row>
    <row r="12" spans="1:5" x14ac:dyDescent="0.25">
      <c r="A12" s="3" t="s">
        <v>661</v>
      </c>
      <c r="B12" s="2" t="s">
        <v>330</v>
      </c>
      <c r="C12" s="16">
        <v>7504.76</v>
      </c>
      <c r="D12" s="16">
        <v>6164.7900802997165</v>
      </c>
      <c r="E12" s="16">
        <f t="shared" si="0"/>
        <v>-17.85493366477121</v>
      </c>
    </row>
    <row r="13" spans="1:5" x14ac:dyDescent="0.25">
      <c r="A13" s="3" t="s">
        <v>662</v>
      </c>
      <c r="B13" s="2" t="s">
        <v>102</v>
      </c>
      <c r="C13" s="16">
        <v>25</v>
      </c>
      <c r="D13" s="16">
        <v>0</v>
      </c>
      <c r="E13" s="16">
        <f t="shared" si="0"/>
        <v>-100</v>
      </c>
    </row>
    <row r="14" spans="1:5" x14ac:dyDescent="0.25">
      <c r="A14" s="3" t="s">
        <v>663</v>
      </c>
      <c r="B14" s="2" t="s">
        <v>153</v>
      </c>
      <c r="C14" s="16">
        <v>26610.34</v>
      </c>
      <c r="D14" s="16">
        <f>D15+D16</f>
        <v>22822.239999999998</v>
      </c>
      <c r="E14" s="16">
        <f t="shared" si="0"/>
        <v>-14.235443816200771</v>
      </c>
    </row>
    <row r="15" spans="1:5" x14ac:dyDescent="0.25">
      <c r="A15" s="3" t="s">
        <v>239</v>
      </c>
      <c r="B15" s="2" t="s">
        <v>153</v>
      </c>
      <c r="C15" s="16">
        <v>14167.89</v>
      </c>
      <c r="D15" s="16">
        <v>12150.56</v>
      </c>
      <c r="E15" s="16">
        <f t="shared" si="0"/>
        <v>-14.238746912913641</v>
      </c>
    </row>
    <row r="16" spans="1:5" x14ac:dyDescent="0.25">
      <c r="A16" s="3" t="s">
        <v>240</v>
      </c>
      <c r="B16" s="2" t="s">
        <v>153</v>
      </c>
      <c r="C16" s="16">
        <v>12442.45</v>
      </c>
      <c r="D16" s="16">
        <v>10671.68</v>
      </c>
      <c r="E16" s="16">
        <f t="shared" si="0"/>
        <v>-14.231682666998864</v>
      </c>
    </row>
    <row r="17" spans="1:5" x14ac:dyDescent="0.25">
      <c r="A17" s="3" t="s">
        <v>664</v>
      </c>
      <c r="B17" s="2" t="s">
        <v>153</v>
      </c>
      <c r="C17" s="16">
        <v>11654.28</v>
      </c>
      <c r="D17" s="16">
        <f>D18+D19</f>
        <v>10602.08</v>
      </c>
      <c r="E17" s="16">
        <f t="shared" si="0"/>
        <v>-9.0284427695233092</v>
      </c>
    </row>
    <row r="18" spans="1:5" x14ac:dyDescent="0.25">
      <c r="A18" s="3" t="s">
        <v>239</v>
      </c>
      <c r="B18" s="2" t="s">
        <v>153</v>
      </c>
      <c r="C18" s="16">
        <v>6204.7386720000004</v>
      </c>
      <c r="D18" s="16">
        <v>5644.5473919999995</v>
      </c>
      <c r="E18" s="16">
        <f t="shared" si="0"/>
        <v>-9.0284427695233092</v>
      </c>
    </row>
    <row r="19" spans="1:5" x14ac:dyDescent="0.25">
      <c r="A19" s="3" t="s">
        <v>240</v>
      </c>
      <c r="B19" s="2" t="s">
        <v>153</v>
      </c>
      <c r="C19" s="16">
        <v>5449.5413280000002</v>
      </c>
      <c r="D19" s="16">
        <v>4957.5326080000004</v>
      </c>
      <c r="E19" s="16">
        <f t="shared" si="0"/>
        <v>-9.0284427695232949</v>
      </c>
    </row>
    <row r="20" spans="1:5" x14ac:dyDescent="0.25">
      <c r="A20" s="31" t="s">
        <v>665</v>
      </c>
      <c r="B20" s="31"/>
      <c r="C20" s="31"/>
      <c r="D20" s="31"/>
      <c r="E20" s="31"/>
    </row>
    <row r="21" spans="1:5" x14ac:dyDescent="0.25">
      <c r="A21" s="3" t="s">
        <v>666</v>
      </c>
      <c r="B21" s="2" t="s">
        <v>330</v>
      </c>
      <c r="C21" s="3"/>
      <c r="D21" s="3"/>
      <c r="E21" s="3"/>
    </row>
    <row r="22" spans="1:5" x14ac:dyDescent="0.25">
      <c r="A22" s="3" t="s">
        <v>667</v>
      </c>
      <c r="B22" s="2" t="s">
        <v>330</v>
      </c>
      <c r="C22" s="3"/>
      <c r="D22" s="3"/>
      <c r="E22" s="3"/>
    </row>
    <row r="23" spans="1:5" x14ac:dyDescent="0.25">
      <c r="A23" s="3" t="s">
        <v>668</v>
      </c>
      <c r="B23" s="2" t="s">
        <v>102</v>
      </c>
      <c r="C23" s="3"/>
      <c r="D23" s="3"/>
      <c r="E23" s="3"/>
    </row>
    <row r="24" spans="1:5" ht="33.75" x14ac:dyDescent="0.25">
      <c r="A24" s="3" t="s">
        <v>669</v>
      </c>
      <c r="B24" s="2" t="s">
        <v>611</v>
      </c>
      <c r="C24" s="3"/>
      <c r="D24" s="3"/>
      <c r="E24" s="3"/>
    </row>
    <row r="25" spans="1:5" ht="33.75" x14ac:dyDescent="0.25">
      <c r="A25" s="3" t="s">
        <v>670</v>
      </c>
      <c r="B25" s="2" t="s">
        <v>611</v>
      </c>
      <c r="C25" s="3"/>
      <c r="D25" s="3"/>
      <c r="E25" s="3"/>
    </row>
    <row r="26" spans="1:5" ht="22.5" x14ac:dyDescent="0.25">
      <c r="A26" s="3" t="s">
        <v>671</v>
      </c>
      <c r="B26" s="2" t="s">
        <v>102</v>
      </c>
      <c r="C26" s="3"/>
      <c r="D26" s="3"/>
      <c r="E26" s="3"/>
    </row>
    <row r="27" spans="1:5" ht="22.5" x14ac:dyDescent="0.25">
      <c r="A27" s="3" t="s">
        <v>672</v>
      </c>
      <c r="B27" s="2" t="s">
        <v>330</v>
      </c>
      <c r="C27" s="3"/>
      <c r="D27" s="3"/>
      <c r="E27" s="3"/>
    </row>
    <row r="28" spans="1:5" ht="22.5" x14ac:dyDescent="0.25">
      <c r="A28" s="3" t="s">
        <v>673</v>
      </c>
      <c r="B28" s="2" t="s">
        <v>330</v>
      </c>
      <c r="C28" s="3"/>
      <c r="D28" s="3"/>
      <c r="E28" s="3"/>
    </row>
    <row r="29" spans="1:5" x14ac:dyDescent="0.25">
      <c r="A29" s="3" t="s">
        <v>674</v>
      </c>
      <c r="B29" s="2" t="s">
        <v>102</v>
      </c>
      <c r="C29" s="3"/>
      <c r="D29" s="3"/>
      <c r="E29" s="3"/>
    </row>
    <row r="30" spans="1:5" ht="33.75" x14ac:dyDescent="0.25">
      <c r="A30" s="3" t="s">
        <v>675</v>
      </c>
      <c r="B30" s="2" t="s">
        <v>611</v>
      </c>
      <c r="C30" s="3"/>
      <c r="D30" s="3"/>
      <c r="E30" s="3"/>
    </row>
    <row r="31" spans="1:5" ht="33.75" x14ac:dyDescent="0.25">
      <c r="A31" s="3" t="s">
        <v>676</v>
      </c>
      <c r="B31" s="2" t="s">
        <v>611</v>
      </c>
      <c r="C31" s="3"/>
      <c r="D31" s="3"/>
      <c r="E31" s="3"/>
    </row>
    <row r="32" spans="1:5" ht="22.5" x14ac:dyDescent="0.25">
      <c r="A32" s="3" t="s">
        <v>677</v>
      </c>
      <c r="B32" s="2" t="s">
        <v>102</v>
      </c>
      <c r="C32" s="3"/>
      <c r="D32" s="3"/>
      <c r="E32" s="3"/>
    </row>
    <row r="33" spans="1:5" x14ac:dyDescent="0.25">
      <c r="A33" s="3" t="s">
        <v>678</v>
      </c>
      <c r="B33" s="2" t="s">
        <v>153</v>
      </c>
      <c r="C33" s="3"/>
      <c r="D33" s="3"/>
      <c r="E33" s="3"/>
    </row>
    <row r="34" spans="1:5" x14ac:dyDescent="0.25">
      <c r="A34" s="3" t="s">
        <v>239</v>
      </c>
      <c r="B34" s="2" t="s">
        <v>153</v>
      </c>
      <c r="C34" s="3"/>
      <c r="D34" s="3"/>
      <c r="E34" s="3"/>
    </row>
    <row r="35" spans="1:5" x14ac:dyDescent="0.25">
      <c r="A35" s="3" t="s">
        <v>240</v>
      </c>
      <c r="B35" s="2" t="s">
        <v>153</v>
      </c>
      <c r="C35" s="3"/>
      <c r="D35" s="3"/>
      <c r="E35" s="3"/>
    </row>
    <row r="36" spans="1:5" ht="22.5" x14ac:dyDescent="0.25">
      <c r="A36" s="8" t="s">
        <v>679</v>
      </c>
      <c r="B36" s="2" t="s">
        <v>219</v>
      </c>
      <c r="C36" s="3"/>
      <c r="D36" s="3"/>
      <c r="E36" s="3"/>
    </row>
    <row r="37" spans="1:5" x14ac:dyDescent="0.25">
      <c r="A37" s="3" t="s">
        <v>239</v>
      </c>
      <c r="B37" s="2" t="s">
        <v>219</v>
      </c>
      <c r="C37" s="3"/>
      <c r="D37" s="3"/>
      <c r="E37" s="3"/>
    </row>
    <row r="38" spans="1:5" x14ac:dyDescent="0.25">
      <c r="A38" s="3" t="s">
        <v>240</v>
      </c>
      <c r="B38" s="2" t="s">
        <v>219</v>
      </c>
      <c r="C38" s="3"/>
      <c r="D38" s="3"/>
      <c r="E38" s="3"/>
    </row>
    <row r="39" spans="1:5" ht="22.5" x14ac:dyDescent="0.25">
      <c r="A39" s="3" t="s">
        <v>680</v>
      </c>
      <c r="B39" s="2" t="s">
        <v>153</v>
      </c>
      <c r="C39" s="3"/>
      <c r="D39" s="3"/>
      <c r="E39" s="3"/>
    </row>
    <row r="40" spans="1:5" x14ac:dyDescent="0.25">
      <c r="A40" s="3" t="s">
        <v>239</v>
      </c>
      <c r="B40" s="2" t="s">
        <v>153</v>
      </c>
      <c r="C40" s="3"/>
      <c r="D40" s="3"/>
      <c r="E40" s="3"/>
    </row>
    <row r="41" spans="1:5" x14ac:dyDescent="0.25">
      <c r="A41" s="3" t="s">
        <v>240</v>
      </c>
      <c r="B41" s="2" t="s">
        <v>153</v>
      </c>
      <c r="C41" s="3"/>
      <c r="D41" s="3"/>
      <c r="E41" s="3"/>
    </row>
    <row r="42" spans="1:5" ht="22.5" x14ac:dyDescent="0.25">
      <c r="A42" s="3" t="s">
        <v>681</v>
      </c>
      <c r="B42" s="2" t="s">
        <v>219</v>
      </c>
      <c r="C42" s="3"/>
      <c r="D42" s="3"/>
      <c r="E42" s="3"/>
    </row>
    <row r="43" spans="1:5" x14ac:dyDescent="0.25">
      <c r="A43" s="3" t="s">
        <v>239</v>
      </c>
      <c r="B43" s="2" t="s">
        <v>219</v>
      </c>
      <c r="C43" s="3"/>
      <c r="D43" s="3"/>
      <c r="E43" s="3"/>
    </row>
    <row r="44" spans="1:5" x14ac:dyDescent="0.25">
      <c r="A44" s="3" t="s">
        <v>240</v>
      </c>
      <c r="B44" s="2" t="s">
        <v>219</v>
      </c>
      <c r="C44" s="3"/>
      <c r="D44" s="3"/>
      <c r="E44" s="3"/>
    </row>
    <row r="45" spans="1:5" x14ac:dyDescent="0.25">
      <c r="A45" s="31" t="s">
        <v>682</v>
      </c>
      <c r="B45" s="31"/>
      <c r="C45" s="31"/>
      <c r="D45" s="31"/>
      <c r="E45" s="31"/>
    </row>
    <row r="46" spans="1:5" x14ac:dyDescent="0.25">
      <c r="A46" s="3" t="s">
        <v>657</v>
      </c>
      <c r="B46" s="2" t="s">
        <v>330</v>
      </c>
      <c r="C46" s="3"/>
      <c r="D46" s="3"/>
      <c r="E46" s="3"/>
    </row>
    <row r="47" spans="1:5" x14ac:dyDescent="0.25">
      <c r="A47" s="3" t="s">
        <v>658</v>
      </c>
      <c r="B47" s="2" t="s">
        <v>330</v>
      </c>
      <c r="C47" s="3"/>
      <c r="D47" s="3"/>
      <c r="E47" s="3"/>
    </row>
    <row r="48" spans="1:5" x14ac:dyDescent="0.25">
      <c r="A48" s="3" t="s">
        <v>659</v>
      </c>
      <c r="B48" s="2" t="s">
        <v>102</v>
      </c>
      <c r="C48" s="3"/>
      <c r="D48" s="3"/>
      <c r="E48" s="3"/>
    </row>
    <row r="49" spans="1:5" x14ac:dyDescent="0.25">
      <c r="A49" s="3" t="s">
        <v>683</v>
      </c>
      <c r="B49" s="2" t="s">
        <v>330</v>
      </c>
      <c r="C49" s="3"/>
      <c r="D49" s="3"/>
      <c r="E49" s="3"/>
    </row>
    <row r="50" spans="1:5" x14ac:dyDescent="0.25">
      <c r="A50" s="3" t="s">
        <v>684</v>
      </c>
      <c r="B50" s="2" t="s">
        <v>330</v>
      </c>
      <c r="C50" s="3"/>
      <c r="D50" s="3"/>
      <c r="E50" s="3"/>
    </row>
    <row r="51" spans="1:5" x14ac:dyDescent="0.25">
      <c r="A51" s="3" t="s">
        <v>662</v>
      </c>
      <c r="B51" s="2" t="s">
        <v>102</v>
      </c>
      <c r="C51" s="3"/>
      <c r="D51" s="3"/>
      <c r="E51" s="3"/>
    </row>
    <row r="52" spans="1:5" x14ac:dyDescent="0.25">
      <c r="A52" s="31" t="s">
        <v>685</v>
      </c>
      <c r="B52" s="31"/>
      <c r="C52" s="31"/>
      <c r="D52" s="31"/>
      <c r="E52" s="31"/>
    </row>
  </sheetData>
  <mergeCells count="11">
    <mergeCell ref="A6:E6"/>
    <mergeCell ref="A7:E7"/>
    <mergeCell ref="A20:E20"/>
    <mergeCell ref="A45:E45"/>
    <mergeCell ref="A52:E52"/>
    <mergeCell ref="A5:E5"/>
    <mergeCell ref="A1:E1"/>
    <mergeCell ref="A2:A3"/>
    <mergeCell ref="B2:B3"/>
    <mergeCell ref="C2:E2"/>
    <mergeCell ref="A4:E4"/>
  </mergeCells>
  <hyperlinks>
    <hyperlink ref="A4" location="P5492" display="P5492" xr:uid="{00000000-0004-0000-13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"/>
  <sheetViews>
    <sheetView workbookViewId="0">
      <selection activeCell="C14" sqref="C14:C15"/>
    </sheetView>
  </sheetViews>
  <sheetFormatPr defaultRowHeight="15" x14ac:dyDescent="0.25"/>
  <cols>
    <col min="1" max="1" width="21.7109375" customWidth="1"/>
    <col min="2" max="2" width="50.7109375" customWidth="1"/>
    <col min="3" max="3" width="29.28515625" customWidth="1"/>
  </cols>
  <sheetData>
    <row r="1" spans="1:3" ht="27.75" customHeight="1" x14ac:dyDescent="0.25">
      <c r="A1" s="32" t="s">
        <v>53</v>
      </c>
      <c r="B1" s="32"/>
      <c r="C1" s="32"/>
    </row>
    <row r="2" spans="1:3" ht="26.25" customHeight="1" x14ac:dyDescent="0.25">
      <c r="A2" s="32" t="s">
        <v>54</v>
      </c>
      <c r="B2" s="32"/>
      <c r="C2" s="10" t="s">
        <v>692</v>
      </c>
    </row>
    <row r="3" spans="1:3" x14ac:dyDescent="0.25">
      <c r="A3" s="32" t="s">
        <v>55</v>
      </c>
      <c r="B3" s="3" t="s">
        <v>32</v>
      </c>
      <c r="C3" s="25" t="s">
        <v>762</v>
      </c>
    </row>
    <row r="4" spans="1:3" x14ac:dyDescent="0.25">
      <c r="A4" s="32"/>
      <c r="B4" s="3" t="s">
        <v>56</v>
      </c>
      <c r="C4" s="25" t="s">
        <v>763</v>
      </c>
    </row>
    <row r="5" spans="1:3" x14ac:dyDescent="0.25">
      <c r="A5" s="32"/>
      <c r="B5" s="3" t="s">
        <v>34</v>
      </c>
      <c r="C5" s="24">
        <v>45951</v>
      </c>
    </row>
    <row r="6" spans="1:3" x14ac:dyDescent="0.25">
      <c r="A6" s="32" t="s">
        <v>57</v>
      </c>
      <c r="B6" s="5" t="s">
        <v>58</v>
      </c>
      <c r="C6" s="25"/>
    </row>
    <row r="7" spans="1:3" x14ac:dyDescent="0.25">
      <c r="A7" s="32"/>
      <c r="B7" s="3" t="s">
        <v>59</v>
      </c>
      <c r="C7" s="25" t="s">
        <v>760</v>
      </c>
    </row>
    <row r="8" spans="1:3" x14ac:dyDescent="0.25">
      <c r="A8" s="32"/>
      <c r="B8" s="3" t="s">
        <v>60</v>
      </c>
      <c r="C8" s="25" t="s">
        <v>699</v>
      </c>
    </row>
    <row r="9" spans="1:3" x14ac:dyDescent="0.25">
      <c r="A9" s="32"/>
      <c r="B9" s="3" t="s">
        <v>61</v>
      </c>
      <c r="C9" s="25" t="s">
        <v>700</v>
      </c>
    </row>
    <row r="10" spans="1:3" x14ac:dyDescent="0.25">
      <c r="A10" s="32"/>
      <c r="B10" s="3" t="s">
        <v>62</v>
      </c>
      <c r="C10" s="25" t="s">
        <v>701</v>
      </c>
    </row>
    <row r="11" spans="1:3" x14ac:dyDescent="0.25">
      <c r="A11" s="32"/>
      <c r="B11" s="3" t="s">
        <v>63</v>
      </c>
      <c r="C11" s="25" t="s">
        <v>702</v>
      </c>
    </row>
    <row r="12" spans="1:3" x14ac:dyDescent="0.25">
      <c r="A12" s="32"/>
      <c r="B12" s="3" t="s">
        <v>64</v>
      </c>
      <c r="C12" s="25" t="s">
        <v>703</v>
      </c>
    </row>
    <row r="13" spans="1:3" x14ac:dyDescent="0.25">
      <c r="A13" s="32"/>
      <c r="B13" s="3" t="s">
        <v>65</v>
      </c>
      <c r="C13" s="25"/>
    </row>
    <row r="14" spans="1:3" x14ac:dyDescent="0.25">
      <c r="A14" s="32"/>
      <c r="B14" s="3" t="s">
        <v>66</v>
      </c>
      <c r="C14" s="25" t="s">
        <v>761</v>
      </c>
    </row>
    <row r="15" spans="1:3" x14ac:dyDescent="0.25">
      <c r="A15" s="32"/>
      <c r="B15" s="3" t="s">
        <v>67</v>
      </c>
      <c r="C15" s="24">
        <v>45919</v>
      </c>
    </row>
    <row r="16" spans="1:3" x14ac:dyDescent="0.25">
      <c r="A16" s="32"/>
      <c r="B16" s="3" t="s">
        <v>68</v>
      </c>
      <c r="C16" s="25"/>
    </row>
    <row r="17" spans="1:3" x14ac:dyDescent="0.25">
      <c r="A17" s="32"/>
      <c r="B17" s="3" t="s">
        <v>69</v>
      </c>
      <c r="C17" s="25" t="s">
        <v>704</v>
      </c>
    </row>
    <row r="18" spans="1:3" x14ac:dyDescent="0.25">
      <c r="A18" s="32"/>
      <c r="B18" s="3" t="s">
        <v>70</v>
      </c>
      <c r="C18" s="25">
        <v>2025</v>
      </c>
    </row>
    <row r="19" spans="1:3" ht="32.25" customHeight="1" x14ac:dyDescent="0.25">
      <c r="A19" s="32" t="s">
        <v>71</v>
      </c>
      <c r="B19" s="3" t="s">
        <v>72</v>
      </c>
      <c r="C19" s="25" t="s">
        <v>757</v>
      </c>
    </row>
    <row r="20" spans="1:3" ht="22.5" x14ac:dyDescent="0.25">
      <c r="A20" s="32"/>
      <c r="B20" s="3" t="s">
        <v>73</v>
      </c>
      <c r="C20" s="25" t="s">
        <v>769</v>
      </c>
    </row>
    <row r="21" spans="1:3" ht="22.5" x14ac:dyDescent="0.25">
      <c r="A21" s="32"/>
      <c r="B21" s="3" t="s">
        <v>74</v>
      </c>
      <c r="C21" s="25" t="s">
        <v>768</v>
      </c>
    </row>
    <row r="22" spans="1:3" ht="22.5" x14ac:dyDescent="0.25">
      <c r="A22" s="32"/>
      <c r="B22" s="3" t="s">
        <v>75</v>
      </c>
      <c r="C22" s="25" t="s">
        <v>758</v>
      </c>
    </row>
    <row r="23" spans="1:3" ht="22.5" x14ac:dyDescent="0.25">
      <c r="A23" s="32"/>
      <c r="B23" s="3" t="s">
        <v>76</v>
      </c>
      <c r="C23" s="28" t="s">
        <v>765</v>
      </c>
    </row>
    <row r="24" spans="1:3" ht="22.5" x14ac:dyDescent="0.25">
      <c r="A24" s="32"/>
      <c r="B24" s="3" t="s">
        <v>77</v>
      </c>
      <c r="C24" s="25" t="s">
        <v>759</v>
      </c>
    </row>
    <row r="25" spans="1:3" x14ac:dyDescent="0.25">
      <c r="A25" s="32"/>
      <c r="B25" s="3" t="s">
        <v>70</v>
      </c>
      <c r="C25" s="25">
        <v>2025</v>
      </c>
    </row>
    <row r="26" spans="1:3" x14ac:dyDescent="0.25">
      <c r="A26" s="33" t="s">
        <v>78</v>
      </c>
      <c r="B26" s="33"/>
      <c r="C26" s="3"/>
    </row>
  </sheetData>
  <mergeCells count="6">
    <mergeCell ref="A26:B26"/>
    <mergeCell ref="A1:C1"/>
    <mergeCell ref="A2:B2"/>
    <mergeCell ref="A3:A5"/>
    <mergeCell ref="A6:A18"/>
    <mergeCell ref="A19:A25"/>
  </mergeCells>
  <hyperlinks>
    <hyperlink ref="B6" location="P5474" display="P5474" xr:uid="{00000000-0004-0000-0200-000000000000}"/>
    <hyperlink ref="A26" r:id="rId1" display="https://login.consultant.ru/link/?req=doc&amp;base=LAW&amp;n=508766&amp;dst=100105" xr:uid="{00000000-0004-0000-0200-000001000000}"/>
    <hyperlink ref="C23" r:id="rId2" xr:uid="{00000000-0004-0000-0200-000002000000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workbookViewId="0">
      <selection activeCell="D4" sqref="D4"/>
    </sheetView>
  </sheetViews>
  <sheetFormatPr defaultRowHeight="15" x14ac:dyDescent="0.25"/>
  <cols>
    <col min="1" max="1" width="5.7109375" customWidth="1"/>
    <col min="2" max="2" width="17.28515625" customWidth="1"/>
    <col min="3" max="3" width="29.7109375" customWidth="1"/>
    <col min="4" max="5" width="17.28515625" customWidth="1"/>
  </cols>
  <sheetData>
    <row r="1" spans="1:5" ht="35.25" customHeight="1" x14ac:dyDescent="0.25">
      <c r="A1" s="32" t="s">
        <v>79</v>
      </c>
      <c r="B1" s="32"/>
      <c r="C1" s="32"/>
      <c r="D1" s="32"/>
      <c r="E1" s="32"/>
    </row>
    <row r="2" spans="1:5" ht="45" x14ac:dyDescent="0.25">
      <c r="A2" s="2" t="s">
        <v>80</v>
      </c>
      <c r="B2" s="2" t="s">
        <v>81</v>
      </c>
      <c r="C2" s="6" t="s">
        <v>82</v>
      </c>
      <c r="D2" s="2" t="s">
        <v>83</v>
      </c>
      <c r="E2" s="2" t="s">
        <v>68</v>
      </c>
    </row>
    <row r="3" spans="1:5" x14ac:dyDescent="0.25">
      <c r="A3" s="36" t="s">
        <v>84</v>
      </c>
      <c r="B3" s="36"/>
      <c r="C3" s="36"/>
      <c r="D3" s="36"/>
      <c r="E3" s="3"/>
    </row>
    <row r="4" spans="1:5" ht="22.5" x14ac:dyDescent="0.25">
      <c r="A4" s="2" t="s">
        <v>85</v>
      </c>
      <c r="B4" s="3" t="s">
        <v>705</v>
      </c>
      <c r="C4" s="10" t="s">
        <v>754</v>
      </c>
      <c r="D4" s="10" t="s">
        <v>755</v>
      </c>
      <c r="E4" s="10"/>
    </row>
  </sheetData>
  <mergeCells count="2">
    <mergeCell ref="A1:E1"/>
    <mergeCell ref="A3:D3"/>
  </mergeCells>
  <hyperlinks>
    <hyperlink ref="C2" r:id="rId1" display="https://login.consultant.ru/link/?req=doc&amp;base=LAW&amp;n=149911" xr:uid="{00000000-0004-0000-0300-000000000000}"/>
    <hyperlink ref="A3" location="P5475" display="P5475" xr:uid="{00000000-0004-0000-0300-000001000000}"/>
  </hyperlink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workbookViewId="0">
      <selection activeCell="A4" sqref="A4:G28"/>
    </sheetView>
  </sheetViews>
  <sheetFormatPr defaultRowHeight="15" x14ac:dyDescent="0.25"/>
  <cols>
    <col min="1" max="1" width="5.140625" customWidth="1"/>
    <col min="2" max="7" width="13.42578125" customWidth="1"/>
  </cols>
  <sheetData>
    <row r="1" spans="1:7" x14ac:dyDescent="0.25">
      <c r="A1" s="32" t="s">
        <v>86</v>
      </c>
      <c r="B1" s="32"/>
      <c r="C1" s="32"/>
      <c r="D1" s="32"/>
      <c r="E1" s="32"/>
      <c r="F1" s="32"/>
      <c r="G1" s="32"/>
    </row>
    <row r="2" spans="1:7" ht="33.75" x14ac:dyDescent="0.25">
      <c r="A2" s="2" t="s">
        <v>80</v>
      </c>
      <c r="B2" s="2" t="s">
        <v>87</v>
      </c>
      <c r="C2" s="2" t="s">
        <v>88</v>
      </c>
      <c r="D2" s="2" t="s">
        <v>89</v>
      </c>
      <c r="E2" s="2" t="s">
        <v>90</v>
      </c>
      <c r="F2" s="2" t="s">
        <v>91</v>
      </c>
      <c r="G2" s="2" t="s">
        <v>92</v>
      </c>
    </row>
    <row r="3" spans="1:7" x14ac:dyDescent="0.25">
      <c r="A3" s="36" t="s">
        <v>93</v>
      </c>
      <c r="B3" s="36"/>
      <c r="C3" s="36"/>
      <c r="D3" s="36"/>
      <c r="E3" s="36"/>
      <c r="F3" s="36"/>
      <c r="G3" s="36"/>
    </row>
    <row r="4" spans="1:7" ht="33.75" x14ac:dyDescent="0.25">
      <c r="A4" s="12" t="s">
        <v>85</v>
      </c>
      <c r="B4" s="13" t="s">
        <v>706</v>
      </c>
      <c r="C4" s="13" t="s">
        <v>707</v>
      </c>
      <c r="D4" s="13" t="s">
        <v>708</v>
      </c>
      <c r="E4" s="13" t="s">
        <v>709</v>
      </c>
      <c r="F4" s="14">
        <v>45855</v>
      </c>
      <c r="G4" s="13" t="s">
        <v>710</v>
      </c>
    </row>
    <row r="5" spans="1:7" ht="33.75" x14ac:dyDescent="0.25">
      <c r="A5" s="12" t="s">
        <v>103</v>
      </c>
      <c r="B5" s="13" t="s">
        <v>711</v>
      </c>
      <c r="C5" s="13" t="s">
        <v>707</v>
      </c>
      <c r="D5" s="13" t="s">
        <v>708</v>
      </c>
      <c r="E5" s="13" t="s">
        <v>709</v>
      </c>
      <c r="F5" s="14">
        <v>45855</v>
      </c>
      <c r="G5" s="13" t="s">
        <v>710</v>
      </c>
    </row>
    <row r="6" spans="1:7" ht="33.75" x14ac:dyDescent="0.25">
      <c r="A6" s="12" t="s">
        <v>105</v>
      </c>
      <c r="B6" s="13" t="s">
        <v>712</v>
      </c>
      <c r="C6" s="13" t="s">
        <v>707</v>
      </c>
      <c r="D6" s="13" t="s">
        <v>708</v>
      </c>
      <c r="E6" s="13" t="s">
        <v>709</v>
      </c>
      <c r="F6" s="14">
        <v>45855</v>
      </c>
      <c r="G6" s="13" t="s">
        <v>710</v>
      </c>
    </row>
    <row r="7" spans="1:7" ht="33.75" x14ac:dyDescent="0.25">
      <c r="A7" s="12" t="s">
        <v>107</v>
      </c>
      <c r="B7" s="13" t="s">
        <v>713</v>
      </c>
      <c r="C7" s="13" t="s">
        <v>707</v>
      </c>
      <c r="D7" s="13" t="s">
        <v>708</v>
      </c>
      <c r="E7" s="13" t="s">
        <v>709</v>
      </c>
      <c r="F7" s="14">
        <v>45855</v>
      </c>
      <c r="G7" s="13" t="s">
        <v>710</v>
      </c>
    </row>
    <row r="8" spans="1:7" ht="33.75" x14ac:dyDescent="0.25">
      <c r="A8" s="12" t="s">
        <v>109</v>
      </c>
      <c r="B8" s="13" t="s">
        <v>714</v>
      </c>
      <c r="C8" s="13" t="s">
        <v>707</v>
      </c>
      <c r="D8" s="13" t="s">
        <v>708</v>
      </c>
      <c r="E8" s="13" t="s">
        <v>709</v>
      </c>
      <c r="F8" s="14">
        <v>45855</v>
      </c>
      <c r="G8" s="13" t="s">
        <v>710</v>
      </c>
    </row>
    <row r="9" spans="1:7" ht="33.75" x14ac:dyDescent="0.25">
      <c r="A9" s="12" t="s">
        <v>111</v>
      </c>
      <c r="B9" s="13" t="s">
        <v>715</v>
      </c>
      <c r="C9" s="13" t="s">
        <v>707</v>
      </c>
      <c r="D9" s="13" t="s">
        <v>708</v>
      </c>
      <c r="E9" s="13" t="s">
        <v>709</v>
      </c>
      <c r="F9" s="14">
        <v>45855</v>
      </c>
      <c r="G9" s="13" t="s">
        <v>710</v>
      </c>
    </row>
    <row r="10" spans="1:7" ht="33.75" x14ac:dyDescent="0.25">
      <c r="A10" s="12" t="s">
        <v>113</v>
      </c>
      <c r="B10" s="13" t="s">
        <v>716</v>
      </c>
      <c r="C10" s="13" t="s">
        <v>707</v>
      </c>
      <c r="D10" s="13" t="s">
        <v>708</v>
      </c>
      <c r="E10" s="13" t="s">
        <v>709</v>
      </c>
      <c r="F10" s="14">
        <v>45855</v>
      </c>
      <c r="G10" s="13" t="s">
        <v>710</v>
      </c>
    </row>
    <row r="11" spans="1:7" ht="33.75" x14ac:dyDescent="0.25">
      <c r="A11" s="12" t="s">
        <v>116</v>
      </c>
      <c r="B11" s="13" t="s">
        <v>717</v>
      </c>
      <c r="C11" s="13" t="s">
        <v>707</v>
      </c>
      <c r="D11" s="13" t="s">
        <v>708</v>
      </c>
      <c r="E11" s="13" t="s">
        <v>709</v>
      </c>
      <c r="F11" s="14">
        <v>45855</v>
      </c>
      <c r="G11" s="13" t="s">
        <v>710</v>
      </c>
    </row>
    <row r="12" spans="1:7" ht="33.75" x14ac:dyDescent="0.25">
      <c r="A12" s="12" t="s">
        <v>119</v>
      </c>
      <c r="B12" s="13" t="s">
        <v>718</v>
      </c>
      <c r="C12" s="13" t="s">
        <v>707</v>
      </c>
      <c r="D12" s="13" t="s">
        <v>708</v>
      </c>
      <c r="E12" s="13" t="s">
        <v>709</v>
      </c>
      <c r="F12" s="14">
        <v>45855</v>
      </c>
      <c r="G12" s="13" t="s">
        <v>710</v>
      </c>
    </row>
    <row r="13" spans="1:7" ht="33.75" x14ac:dyDescent="0.25">
      <c r="A13" s="12" t="s">
        <v>122</v>
      </c>
      <c r="B13" s="13" t="s">
        <v>719</v>
      </c>
      <c r="C13" s="13" t="s">
        <v>707</v>
      </c>
      <c r="D13" s="13" t="s">
        <v>708</v>
      </c>
      <c r="E13" s="13" t="s">
        <v>709</v>
      </c>
      <c r="F13" s="14">
        <v>45855</v>
      </c>
      <c r="G13" s="13" t="s">
        <v>710</v>
      </c>
    </row>
    <row r="14" spans="1:7" ht="33.75" x14ac:dyDescent="0.25">
      <c r="A14" s="12" t="s">
        <v>124</v>
      </c>
      <c r="B14" s="13" t="s">
        <v>720</v>
      </c>
      <c r="C14" s="13" t="s">
        <v>707</v>
      </c>
      <c r="D14" s="13" t="s">
        <v>708</v>
      </c>
      <c r="E14" s="13" t="s">
        <v>709</v>
      </c>
      <c r="F14" s="14">
        <v>45855</v>
      </c>
      <c r="G14" s="13" t="s">
        <v>710</v>
      </c>
    </row>
    <row r="15" spans="1:7" ht="33.75" x14ac:dyDescent="0.25">
      <c r="A15" s="12" t="s">
        <v>126</v>
      </c>
      <c r="B15" s="13" t="s">
        <v>721</v>
      </c>
      <c r="C15" s="13" t="s">
        <v>707</v>
      </c>
      <c r="D15" s="13" t="s">
        <v>708</v>
      </c>
      <c r="E15" s="13" t="s">
        <v>709</v>
      </c>
      <c r="F15" s="14">
        <v>45855</v>
      </c>
      <c r="G15" s="13" t="s">
        <v>710</v>
      </c>
    </row>
    <row r="16" spans="1:7" ht="33.75" x14ac:dyDescent="0.25">
      <c r="A16" s="12" t="s">
        <v>128</v>
      </c>
      <c r="B16" s="13" t="s">
        <v>722</v>
      </c>
      <c r="C16" s="13" t="s">
        <v>707</v>
      </c>
      <c r="D16" s="13" t="s">
        <v>708</v>
      </c>
      <c r="E16" s="13" t="s">
        <v>709</v>
      </c>
      <c r="F16" s="14">
        <v>45855</v>
      </c>
      <c r="G16" s="13" t="s">
        <v>710</v>
      </c>
    </row>
    <row r="17" spans="1:7" ht="33.75" x14ac:dyDescent="0.25">
      <c r="A17" s="12" t="s">
        <v>130</v>
      </c>
      <c r="B17" s="13" t="s">
        <v>723</v>
      </c>
      <c r="C17" s="13" t="s">
        <v>707</v>
      </c>
      <c r="D17" s="13" t="s">
        <v>708</v>
      </c>
      <c r="E17" s="13" t="s">
        <v>709</v>
      </c>
      <c r="F17" s="14">
        <v>45855</v>
      </c>
      <c r="G17" s="13" t="s">
        <v>710</v>
      </c>
    </row>
    <row r="18" spans="1:7" ht="33.75" x14ac:dyDescent="0.25">
      <c r="A18" s="12" t="s">
        <v>263</v>
      </c>
      <c r="B18" s="13" t="s">
        <v>724</v>
      </c>
      <c r="C18" s="13" t="s">
        <v>707</v>
      </c>
      <c r="D18" s="13" t="s">
        <v>708</v>
      </c>
      <c r="E18" s="13" t="s">
        <v>709</v>
      </c>
      <c r="F18" s="14">
        <v>45855</v>
      </c>
      <c r="G18" s="13" t="s">
        <v>710</v>
      </c>
    </row>
    <row r="19" spans="1:7" ht="33.75" x14ac:dyDescent="0.25">
      <c r="A19" s="12" t="s">
        <v>268</v>
      </c>
      <c r="B19" s="13" t="s">
        <v>725</v>
      </c>
      <c r="C19" s="13" t="s">
        <v>707</v>
      </c>
      <c r="D19" s="13" t="s">
        <v>708</v>
      </c>
      <c r="E19" s="13" t="s">
        <v>709</v>
      </c>
      <c r="F19" s="14">
        <v>45855</v>
      </c>
      <c r="G19" s="13" t="s">
        <v>710</v>
      </c>
    </row>
    <row r="20" spans="1:7" ht="33.75" x14ac:dyDescent="0.25">
      <c r="A20" s="12" t="s">
        <v>270</v>
      </c>
      <c r="B20" s="13" t="s">
        <v>726</v>
      </c>
      <c r="C20" s="13" t="s">
        <v>707</v>
      </c>
      <c r="D20" s="13" t="s">
        <v>708</v>
      </c>
      <c r="E20" s="13" t="s">
        <v>709</v>
      </c>
      <c r="F20" s="14">
        <v>45855</v>
      </c>
      <c r="G20" s="13" t="s">
        <v>710</v>
      </c>
    </row>
    <row r="21" spans="1:7" ht="33.75" x14ac:dyDescent="0.25">
      <c r="A21" s="12" t="s">
        <v>272</v>
      </c>
      <c r="B21" s="13" t="s">
        <v>727</v>
      </c>
      <c r="C21" s="13" t="s">
        <v>707</v>
      </c>
      <c r="D21" s="13" t="s">
        <v>708</v>
      </c>
      <c r="E21" s="13" t="s">
        <v>709</v>
      </c>
      <c r="F21" s="14">
        <v>45855</v>
      </c>
      <c r="G21" s="13" t="s">
        <v>710</v>
      </c>
    </row>
    <row r="22" spans="1:7" ht="33.75" x14ac:dyDescent="0.25">
      <c r="A22" s="12" t="s">
        <v>275</v>
      </c>
      <c r="B22" s="13" t="s">
        <v>728</v>
      </c>
      <c r="C22" s="13" t="s">
        <v>707</v>
      </c>
      <c r="D22" s="13" t="s">
        <v>708</v>
      </c>
      <c r="E22" s="13" t="s">
        <v>709</v>
      </c>
      <c r="F22" s="14">
        <v>45855</v>
      </c>
      <c r="G22" s="13" t="s">
        <v>710</v>
      </c>
    </row>
    <row r="23" spans="1:7" ht="33.75" x14ac:dyDescent="0.25">
      <c r="A23" s="12" t="s">
        <v>277</v>
      </c>
      <c r="B23" s="13" t="s">
        <v>729</v>
      </c>
      <c r="C23" s="13" t="s">
        <v>707</v>
      </c>
      <c r="D23" s="13" t="s">
        <v>708</v>
      </c>
      <c r="E23" s="13" t="s">
        <v>709</v>
      </c>
      <c r="F23" s="14">
        <v>45855</v>
      </c>
      <c r="G23" s="13" t="s">
        <v>710</v>
      </c>
    </row>
    <row r="24" spans="1:7" ht="33.75" x14ac:dyDescent="0.25">
      <c r="A24" s="12" t="s">
        <v>279</v>
      </c>
      <c r="B24" s="13" t="s">
        <v>730</v>
      </c>
      <c r="C24" s="13" t="s">
        <v>707</v>
      </c>
      <c r="D24" s="13" t="s">
        <v>708</v>
      </c>
      <c r="E24" s="13" t="s">
        <v>709</v>
      </c>
      <c r="F24" s="14">
        <v>45855</v>
      </c>
      <c r="G24" s="13" t="s">
        <v>710</v>
      </c>
    </row>
    <row r="25" spans="1:7" ht="33.75" x14ac:dyDescent="0.25">
      <c r="A25" s="12" t="s">
        <v>282</v>
      </c>
      <c r="B25" s="13" t="s">
        <v>731</v>
      </c>
      <c r="C25" s="13" t="s">
        <v>707</v>
      </c>
      <c r="D25" s="13" t="s">
        <v>708</v>
      </c>
      <c r="E25" s="13" t="s">
        <v>709</v>
      </c>
      <c r="F25" s="14">
        <v>45855</v>
      </c>
      <c r="G25" s="13" t="s">
        <v>710</v>
      </c>
    </row>
    <row r="26" spans="1:7" ht="33.75" x14ac:dyDescent="0.25">
      <c r="A26" s="12" t="s">
        <v>284</v>
      </c>
      <c r="B26" s="13" t="s">
        <v>732</v>
      </c>
      <c r="C26" s="13" t="s">
        <v>707</v>
      </c>
      <c r="D26" s="13" t="s">
        <v>708</v>
      </c>
      <c r="E26" s="13" t="s">
        <v>709</v>
      </c>
      <c r="F26" s="14">
        <v>45855</v>
      </c>
      <c r="G26" s="13" t="s">
        <v>710</v>
      </c>
    </row>
    <row r="27" spans="1:7" ht="33.75" x14ac:dyDescent="0.25">
      <c r="A27" s="12" t="s">
        <v>287</v>
      </c>
      <c r="B27" s="13" t="s">
        <v>733</v>
      </c>
      <c r="C27" s="13" t="s">
        <v>707</v>
      </c>
      <c r="D27" s="13" t="s">
        <v>708</v>
      </c>
      <c r="E27" s="13" t="s">
        <v>709</v>
      </c>
      <c r="F27" s="14">
        <v>45855</v>
      </c>
      <c r="G27" s="13" t="s">
        <v>710</v>
      </c>
    </row>
    <row r="28" spans="1:7" ht="33.75" x14ac:dyDescent="0.25">
      <c r="A28" s="12" t="s">
        <v>290</v>
      </c>
      <c r="B28" s="13" t="s">
        <v>734</v>
      </c>
      <c r="C28" s="13" t="s">
        <v>707</v>
      </c>
      <c r="D28" s="13" t="s">
        <v>708</v>
      </c>
      <c r="E28" s="13" t="s">
        <v>709</v>
      </c>
      <c r="F28" s="14">
        <v>45855</v>
      </c>
      <c r="G28" s="13" t="s">
        <v>710</v>
      </c>
    </row>
  </sheetData>
  <mergeCells count="2">
    <mergeCell ref="A1:G1"/>
    <mergeCell ref="A3:G3"/>
  </mergeCells>
  <hyperlinks>
    <hyperlink ref="A3" location="P5476" display="P5476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"/>
  <sheetViews>
    <sheetView workbookViewId="0">
      <selection activeCell="D4" sqref="D4:F22"/>
    </sheetView>
  </sheetViews>
  <sheetFormatPr defaultRowHeight="15" x14ac:dyDescent="0.25"/>
  <cols>
    <col min="1" max="1" width="3.7109375" customWidth="1"/>
    <col min="2" max="2" width="45.140625" customWidth="1"/>
    <col min="4" max="4" width="10.42578125" customWidth="1"/>
  </cols>
  <sheetData>
    <row r="1" spans="1:6" x14ac:dyDescent="0.25">
      <c r="A1" s="32" t="s">
        <v>94</v>
      </c>
      <c r="B1" s="32"/>
      <c r="C1" s="32"/>
      <c r="D1" s="32"/>
      <c r="E1" s="32"/>
      <c r="F1" s="32"/>
    </row>
    <row r="2" spans="1:6" x14ac:dyDescent="0.25">
      <c r="A2" s="32" t="s">
        <v>80</v>
      </c>
      <c r="B2" s="32" t="s">
        <v>95</v>
      </c>
      <c r="C2" s="32" t="s">
        <v>96</v>
      </c>
      <c r="D2" s="32" t="s">
        <v>97</v>
      </c>
      <c r="E2" s="32"/>
      <c r="F2" s="32"/>
    </row>
    <row r="3" spans="1:6" ht="45" x14ac:dyDescent="0.25">
      <c r="A3" s="32"/>
      <c r="B3" s="32"/>
      <c r="C3" s="32"/>
      <c r="D3" s="2" t="s">
        <v>98</v>
      </c>
      <c r="E3" s="2" t="s">
        <v>99</v>
      </c>
      <c r="F3" s="2" t="s">
        <v>100</v>
      </c>
    </row>
    <row r="4" spans="1:6" x14ac:dyDescent="0.25">
      <c r="A4" s="2" t="s">
        <v>85</v>
      </c>
      <c r="B4" s="3" t="s">
        <v>101</v>
      </c>
      <c r="C4" s="2" t="s">
        <v>102</v>
      </c>
      <c r="D4" s="3">
        <v>111</v>
      </c>
      <c r="E4" s="4">
        <v>105.8</v>
      </c>
      <c r="F4" s="3" t="s">
        <v>687</v>
      </c>
    </row>
    <row r="5" spans="1:6" x14ac:dyDescent="0.25">
      <c r="A5" s="2" t="s">
        <v>103</v>
      </c>
      <c r="B5" s="3" t="s">
        <v>104</v>
      </c>
      <c r="C5" s="2" t="s">
        <v>102</v>
      </c>
      <c r="D5" s="3">
        <v>111</v>
      </c>
      <c r="E5" s="4">
        <v>109.8</v>
      </c>
      <c r="F5" s="3" t="s">
        <v>687</v>
      </c>
    </row>
    <row r="6" spans="1:6" ht="22.5" x14ac:dyDescent="0.25">
      <c r="A6" s="2" t="s">
        <v>105</v>
      </c>
      <c r="B6" s="3" t="s">
        <v>106</v>
      </c>
      <c r="C6" s="2" t="s">
        <v>102</v>
      </c>
      <c r="D6" s="3"/>
      <c r="E6" s="3"/>
      <c r="F6" s="3" t="s">
        <v>687</v>
      </c>
    </row>
    <row r="7" spans="1:6" x14ac:dyDescent="0.25">
      <c r="A7" s="2" t="s">
        <v>107</v>
      </c>
      <c r="B7" s="3" t="s">
        <v>108</v>
      </c>
      <c r="C7" s="2" t="s">
        <v>102</v>
      </c>
      <c r="D7" s="3" t="s">
        <v>687</v>
      </c>
      <c r="E7" s="4" t="s">
        <v>687</v>
      </c>
      <c r="F7" s="4" t="s">
        <v>687</v>
      </c>
    </row>
    <row r="8" spans="1:6" x14ac:dyDescent="0.25">
      <c r="A8" s="2" t="s">
        <v>109</v>
      </c>
      <c r="B8" s="3" t="s">
        <v>110</v>
      </c>
      <c r="C8" s="2" t="s">
        <v>102</v>
      </c>
      <c r="D8" s="4" t="s">
        <v>687</v>
      </c>
      <c r="E8" s="4" t="s">
        <v>687</v>
      </c>
      <c r="F8" s="4" t="s">
        <v>687</v>
      </c>
    </row>
    <row r="9" spans="1:6" x14ac:dyDescent="0.25">
      <c r="A9" s="2" t="s">
        <v>111</v>
      </c>
      <c r="B9" s="3" t="s">
        <v>112</v>
      </c>
      <c r="C9" s="2" t="s">
        <v>102</v>
      </c>
      <c r="D9" s="4" t="s">
        <v>687</v>
      </c>
      <c r="E9" s="4" t="s">
        <v>687</v>
      </c>
      <c r="F9" s="4" t="s">
        <v>687</v>
      </c>
    </row>
    <row r="10" spans="1:6" ht="22.5" x14ac:dyDescent="0.25">
      <c r="A10" s="2" t="s">
        <v>113</v>
      </c>
      <c r="B10" s="3" t="s">
        <v>114</v>
      </c>
      <c r="C10" s="2" t="s">
        <v>115</v>
      </c>
      <c r="D10" s="3" t="s">
        <v>687</v>
      </c>
      <c r="E10" s="4" t="s">
        <v>687</v>
      </c>
      <c r="F10" s="4" t="s">
        <v>687</v>
      </c>
    </row>
    <row r="11" spans="1:6" ht="22.5" x14ac:dyDescent="0.25">
      <c r="A11" s="2" t="s">
        <v>116</v>
      </c>
      <c r="B11" s="3" t="s">
        <v>117</v>
      </c>
      <c r="C11" s="2" t="s">
        <v>118</v>
      </c>
      <c r="D11" s="4" t="s">
        <v>687</v>
      </c>
      <c r="E11" s="4" t="s">
        <v>687</v>
      </c>
      <c r="F11" s="4" t="s">
        <v>687</v>
      </c>
    </row>
    <row r="12" spans="1:6" x14ac:dyDescent="0.25">
      <c r="A12" s="2" t="s">
        <v>119</v>
      </c>
      <c r="B12" s="3" t="s">
        <v>120</v>
      </c>
      <c r="C12" s="2" t="s">
        <v>121</v>
      </c>
      <c r="D12" s="3">
        <v>233.3</v>
      </c>
      <c r="E12" s="3">
        <v>231.6</v>
      </c>
      <c r="F12" s="3"/>
    </row>
    <row r="13" spans="1:6" x14ac:dyDescent="0.25">
      <c r="A13" s="2" t="s">
        <v>122</v>
      </c>
      <c r="B13" s="3" t="s">
        <v>123</v>
      </c>
      <c r="C13" s="2" t="s">
        <v>102</v>
      </c>
      <c r="D13" s="3">
        <v>111</v>
      </c>
      <c r="E13" s="4">
        <v>104</v>
      </c>
      <c r="F13" s="3"/>
    </row>
    <row r="14" spans="1:6" x14ac:dyDescent="0.25">
      <c r="A14" s="2" t="s">
        <v>124</v>
      </c>
      <c r="B14" s="3" t="s">
        <v>125</v>
      </c>
      <c r="C14" s="2" t="s">
        <v>102</v>
      </c>
      <c r="D14" s="3" t="s">
        <v>687</v>
      </c>
      <c r="E14" s="3" t="s">
        <v>687</v>
      </c>
      <c r="F14" s="3" t="s">
        <v>687</v>
      </c>
    </row>
    <row r="15" spans="1:6" x14ac:dyDescent="0.25">
      <c r="A15" s="2" t="s">
        <v>126</v>
      </c>
      <c r="B15" s="3" t="s">
        <v>127</v>
      </c>
      <c r="C15" s="2" t="s">
        <v>102</v>
      </c>
      <c r="D15" s="3" t="s">
        <v>687</v>
      </c>
      <c r="E15" s="3" t="s">
        <v>687</v>
      </c>
      <c r="F15" s="3" t="s">
        <v>687</v>
      </c>
    </row>
    <row r="16" spans="1:6" x14ac:dyDescent="0.25">
      <c r="A16" s="2" t="s">
        <v>128</v>
      </c>
      <c r="B16" s="3" t="s">
        <v>129</v>
      </c>
      <c r="C16" s="2" t="s">
        <v>102</v>
      </c>
      <c r="D16" s="3" t="s">
        <v>687</v>
      </c>
      <c r="E16" s="3" t="s">
        <v>687</v>
      </c>
      <c r="F16" s="3" t="s">
        <v>687</v>
      </c>
    </row>
    <row r="17" spans="1:6" x14ac:dyDescent="0.25">
      <c r="A17" s="2" t="s">
        <v>130</v>
      </c>
      <c r="B17" s="3" t="s">
        <v>131</v>
      </c>
      <c r="C17" s="3"/>
      <c r="D17" s="3"/>
      <c r="E17" s="3"/>
      <c r="F17" s="3" t="s">
        <v>687</v>
      </c>
    </row>
    <row r="18" spans="1:6" ht="22.5" x14ac:dyDescent="0.25">
      <c r="A18" s="2" t="s">
        <v>132</v>
      </c>
      <c r="B18" s="3" t="s">
        <v>133</v>
      </c>
      <c r="C18" s="2" t="s">
        <v>102</v>
      </c>
      <c r="D18" s="3">
        <v>24</v>
      </c>
      <c r="E18" s="3">
        <v>24</v>
      </c>
      <c r="F18" s="3" t="s">
        <v>687</v>
      </c>
    </row>
    <row r="19" spans="1:6" ht="22.5" x14ac:dyDescent="0.25">
      <c r="A19" s="2" t="s">
        <v>134</v>
      </c>
      <c r="B19" s="3" t="s">
        <v>135</v>
      </c>
      <c r="C19" s="2" t="s">
        <v>102</v>
      </c>
      <c r="D19" s="3">
        <v>5</v>
      </c>
      <c r="E19" s="3">
        <v>5</v>
      </c>
      <c r="F19" s="3" t="s">
        <v>687</v>
      </c>
    </row>
    <row r="20" spans="1:6" ht="22.5" x14ac:dyDescent="0.25">
      <c r="A20" s="2" t="s">
        <v>136</v>
      </c>
      <c r="B20" s="3" t="s">
        <v>137</v>
      </c>
      <c r="C20" s="2" t="s">
        <v>102</v>
      </c>
      <c r="D20" s="3" t="s">
        <v>687</v>
      </c>
      <c r="E20" s="3" t="s">
        <v>687</v>
      </c>
      <c r="F20" s="3" t="s">
        <v>687</v>
      </c>
    </row>
    <row r="21" spans="1:6" ht="22.5" x14ac:dyDescent="0.25">
      <c r="A21" s="2" t="s">
        <v>138</v>
      </c>
      <c r="B21" s="3" t="s">
        <v>139</v>
      </c>
      <c r="C21" s="2" t="s">
        <v>102</v>
      </c>
      <c r="D21" s="3"/>
      <c r="E21" s="3"/>
      <c r="F21" s="3"/>
    </row>
    <row r="22" spans="1:6" ht="22.5" x14ac:dyDescent="0.25">
      <c r="A22" s="2" t="s">
        <v>140</v>
      </c>
      <c r="B22" s="3" t="s">
        <v>141</v>
      </c>
      <c r="C22" s="2" t="s">
        <v>102</v>
      </c>
      <c r="D22" s="3" t="s">
        <v>687</v>
      </c>
      <c r="E22" s="3" t="s">
        <v>687</v>
      </c>
      <c r="F22" s="3" t="s">
        <v>687</v>
      </c>
    </row>
  </sheetData>
  <mergeCells count="5">
    <mergeCell ref="A1:F1"/>
    <mergeCell ref="A2:A3"/>
    <mergeCell ref="B2:B3"/>
    <mergeCell ref="C2:C3"/>
    <mergeCell ref="D2:F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6"/>
  <sheetViews>
    <sheetView workbookViewId="0">
      <selection activeCell="O56" sqref="O56:O58"/>
    </sheetView>
  </sheetViews>
  <sheetFormatPr defaultRowHeight="15" x14ac:dyDescent="0.25"/>
  <cols>
    <col min="2" max="2" width="15" customWidth="1"/>
    <col min="4" max="13" width="0" hidden="1" customWidth="1"/>
    <col min="14" max="14" width="12.85546875" customWidth="1"/>
    <col min="15" max="15" width="10" bestFit="1" customWidth="1"/>
    <col min="16" max="16" width="22" customWidth="1"/>
  </cols>
  <sheetData>
    <row r="1" spans="1:16" x14ac:dyDescent="0.25">
      <c r="A1" s="32" t="s">
        <v>142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x14ac:dyDescent="0.25">
      <c r="A2" s="32" t="s">
        <v>80</v>
      </c>
      <c r="B2" s="32" t="s">
        <v>95</v>
      </c>
      <c r="C2" s="32" t="s">
        <v>96</v>
      </c>
      <c r="D2" s="32" t="s">
        <v>143</v>
      </c>
      <c r="E2" s="32"/>
      <c r="F2" s="32"/>
      <c r="G2" s="32" t="s">
        <v>143</v>
      </c>
      <c r="H2" s="32"/>
      <c r="I2" s="32"/>
      <c r="J2" s="32" t="s">
        <v>143</v>
      </c>
      <c r="K2" s="32"/>
      <c r="L2" s="32"/>
      <c r="M2" s="32" t="s">
        <v>147</v>
      </c>
      <c r="N2" s="32" t="s">
        <v>97</v>
      </c>
      <c r="O2" s="32"/>
      <c r="P2" s="32" t="s">
        <v>148</v>
      </c>
    </row>
    <row r="3" spans="1:16" x14ac:dyDescent="0.25">
      <c r="A3" s="32"/>
      <c r="B3" s="32"/>
      <c r="C3" s="32"/>
      <c r="D3" s="32" t="s">
        <v>144</v>
      </c>
      <c r="E3" s="32"/>
      <c r="F3" s="32"/>
      <c r="G3" s="32" t="s">
        <v>145</v>
      </c>
      <c r="H3" s="32"/>
      <c r="I3" s="32"/>
      <c r="J3" s="32" t="s">
        <v>146</v>
      </c>
      <c r="K3" s="32"/>
      <c r="L3" s="32"/>
      <c r="M3" s="32"/>
      <c r="N3" s="32"/>
      <c r="O3" s="32"/>
      <c r="P3" s="32"/>
    </row>
    <row r="4" spans="1:16" ht="56.25" x14ac:dyDescent="0.25">
      <c r="A4" s="32"/>
      <c r="B4" s="32"/>
      <c r="C4" s="32"/>
      <c r="D4" s="2" t="s">
        <v>99</v>
      </c>
      <c r="E4" s="2" t="s">
        <v>149</v>
      </c>
      <c r="F4" s="2" t="s">
        <v>150</v>
      </c>
      <c r="G4" s="2" t="s">
        <v>99</v>
      </c>
      <c r="H4" s="2" t="s">
        <v>149</v>
      </c>
      <c r="I4" s="2" t="s">
        <v>150</v>
      </c>
      <c r="J4" s="2" t="s">
        <v>99</v>
      </c>
      <c r="K4" s="2" t="s">
        <v>149</v>
      </c>
      <c r="L4" s="2" t="s">
        <v>150</v>
      </c>
      <c r="M4" s="2" t="s">
        <v>99</v>
      </c>
      <c r="N4" s="2" t="s">
        <v>98</v>
      </c>
      <c r="O4" s="2" t="s">
        <v>99</v>
      </c>
      <c r="P4" s="32"/>
    </row>
    <row r="5" spans="1:16" x14ac:dyDescent="0.25">
      <c r="A5" s="36" t="s">
        <v>151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45" x14ac:dyDescent="0.25">
      <c r="A6" s="2" t="s">
        <v>85</v>
      </c>
      <c r="B6" s="3" t="s">
        <v>152</v>
      </c>
      <c r="C6" s="2" t="s">
        <v>153</v>
      </c>
      <c r="D6" s="3"/>
      <c r="E6" s="3"/>
      <c r="F6" s="3"/>
      <c r="G6" s="3"/>
      <c r="H6" s="3"/>
      <c r="I6" s="3"/>
      <c r="J6" s="3"/>
      <c r="K6" s="3"/>
      <c r="L6" s="3"/>
      <c r="M6" s="3"/>
      <c r="N6" s="15">
        <v>33583.64</v>
      </c>
      <c r="O6" s="3">
        <v>29444.229999999996</v>
      </c>
      <c r="P6" s="3"/>
    </row>
    <row r="7" spans="1:16" ht="22.5" x14ac:dyDescent="0.25">
      <c r="A7" s="2" t="s">
        <v>154</v>
      </c>
      <c r="B7" s="3" t="s">
        <v>155</v>
      </c>
      <c r="C7" s="2" t="s">
        <v>153</v>
      </c>
      <c r="D7" s="3"/>
      <c r="E7" s="3"/>
      <c r="F7" s="3"/>
      <c r="G7" s="3"/>
      <c r="H7" s="3"/>
      <c r="I7" s="3"/>
      <c r="J7" s="3"/>
      <c r="K7" s="3"/>
      <c r="L7" s="3"/>
      <c r="M7" s="3"/>
      <c r="N7" s="15"/>
      <c r="O7" s="3"/>
      <c r="P7" s="3"/>
    </row>
    <row r="8" spans="1:16" ht="22.5" x14ac:dyDescent="0.25">
      <c r="A8" s="2" t="s">
        <v>156</v>
      </c>
      <c r="B8" s="3" t="s">
        <v>157</v>
      </c>
      <c r="C8" s="2" t="s">
        <v>153</v>
      </c>
      <c r="D8" s="3"/>
      <c r="E8" s="3"/>
      <c r="F8" s="3"/>
      <c r="G8" s="3"/>
      <c r="H8" s="3"/>
      <c r="I8" s="3"/>
      <c r="J8" s="3"/>
      <c r="K8" s="3"/>
      <c r="L8" s="3"/>
      <c r="M8" s="3"/>
      <c r="N8" s="15"/>
      <c r="O8" s="3"/>
      <c r="P8" s="3"/>
    </row>
    <row r="9" spans="1:16" x14ac:dyDescent="0.25">
      <c r="A9" s="2" t="s">
        <v>158</v>
      </c>
      <c r="B9" s="3" t="s">
        <v>159</v>
      </c>
      <c r="C9" s="2" t="s">
        <v>153</v>
      </c>
      <c r="D9" s="3"/>
      <c r="E9" s="3"/>
      <c r="F9" s="3"/>
      <c r="G9" s="3"/>
      <c r="H9" s="3"/>
      <c r="I9" s="3"/>
      <c r="J9" s="3"/>
      <c r="K9" s="3"/>
      <c r="L9" s="3"/>
      <c r="M9" s="3"/>
      <c r="N9" s="15"/>
      <c r="O9" s="3"/>
      <c r="P9" s="3"/>
    </row>
    <row r="10" spans="1:16" x14ac:dyDescent="0.25">
      <c r="A10" s="2" t="s">
        <v>160</v>
      </c>
      <c r="B10" s="3" t="s">
        <v>161</v>
      </c>
      <c r="C10" s="2" t="s">
        <v>153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15">
        <v>33583.64</v>
      </c>
      <c r="O10" s="3">
        <v>29444.229999999996</v>
      </c>
      <c r="P10" s="3"/>
    </row>
    <row r="11" spans="1:16" ht="22.5" x14ac:dyDescent="0.25">
      <c r="A11" s="2" t="s">
        <v>162</v>
      </c>
      <c r="B11" s="3" t="s">
        <v>157</v>
      </c>
      <c r="C11" s="2" t="s">
        <v>153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15">
        <v>33583.64</v>
      </c>
      <c r="O11" s="3">
        <v>29444.229999999996</v>
      </c>
      <c r="P11" s="3"/>
    </row>
    <row r="12" spans="1:16" x14ac:dyDescent="0.25">
      <c r="A12" s="2" t="s">
        <v>163</v>
      </c>
      <c r="B12" s="3" t="s">
        <v>159</v>
      </c>
      <c r="C12" s="2" t="s">
        <v>153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15"/>
      <c r="O12" s="3"/>
      <c r="P12" s="3"/>
    </row>
    <row r="13" spans="1:16" x14ac:dyDescent="0.25">
      <c r="A13" s="2" t="s">
        <v>164</v>
      </c>
      <c r="B13" s="3" t="s">
        <v>165</v>
      </c>
      <c r="C13" s="2" t="s">
        <v>153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15"/>
      <c r="O13" s="3"/>
      <c r="P13" s="3"/>
    </row>
    <row r="14" spans="1:16" ht="33.75" x14ac:dyDescent="0.25">
      <c r="A14" s="2" t="s">
        <v>103</v>
      </c>
      <c r="B14" s="3" t="s">
        <v>166</v>
      </c>
      <c r="C14" s="2" t="s">
        <v>153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15">
        <v>1410.9</v>
      </c>
      <c r="O14" s="3">
        <v>1059.99</v>
      </c>
      <c r="P14" s="3"/>
    </row>
    <row r="15" spans="1:16" x14ac:dyDescent="0.25">
      <c r="A15" s="2" t="s">
        <v>167</v>
      </c>
      <c r="B15" s="3" t="s">
        <v>168</v>
      </c>
      <c r="C15" s="2" t="s">
        <v>153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15"/>
      <c r="O15" s="3"/>
      <c r="P15" s="3"/>
    </row>
    <row r="16" spans="1:16" ht="22.5" x14ac:dyDescent="0.25">
      <c r="A16" s="2" t="s">
        <v>169</v>
      </c>
      <c r="B16" s="3" t="s">
        <v>157</v>
      </c>
      <c r="C16" s="2" t="s">
        <v>153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15">
        <v>1410.9</v>
      </c>
      <c r="O16" s="3">
        <v>1059.99</v>
      </c>
      <c r="P16" s="3"/>
    </row>
    <row r="17" spans="1:16" x14ac:dyDescent="0.25">
      <c r="A17" s="2" t="s">
        <v>170</v>
      </c>
      <c r="B17" s="3" t="s">
        <v>159</v>
      </c>
      <c r="C17" s="2" t="s">
        <v>153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15"/>
      <c r="O17" s="3"/>
      <c r="P17" s="3"/>
    </row>
    <row r="18" spans="1:16" x14ac:dyDescent="0.25">
      <c r="A18" s="2" t="s">
        <v>171</v>
      </c>
      <c r="B18" s="3" t="s">
        <v>161</v>
      </c>
      <c r="C18" s="2" t="s">
        <v>153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15"/>
      <c r="O18" s="3"/>
      <c r="P18" s="3"/>
    </row>
    <row r="19" spans="1:16" ht="22.5" x14ac:dyDescent="0.25">
      <c r="A19" s="2" t="s">
        <v>172</v>
      </c>
      <c r="B19" s="3" t="s">
        <v>157</v>
      </c>
      <c r="C19" s="2" t="s">
        <v>153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15"/>
      <c r="O19" s="3"/>
      <c r="P19" s="3"/>
    </row>
    <row r="20" spans="1:16" x14ac:dyDescent="0.25">
      <c r="A20" s="2" t="s">
        <v>173</v>
      </c>
      <c r="B20" s="3" t="s">
        <v>159</v>
      </c>
      <c r="C20" s="2" t="s">
        <v>153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15"/>
      <c r="O20" s="3"/>
      <c r="P20" s="3"/>
    </row>
    <row r="21" spans="1:16" x14ac:dyDescent="0.25">
      <c r="A21" s="2" t="s">
        <v>174</v>
      </c>
      <c r="B21" s="3" t="s">
        <v>165</v>
      </c>
      <c r="C21" s="2" t="s">
        <v>153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15"/>
      <c r="O21" s="3"/>
      <c r="P21" s="3"/>
    </row>
    <row r="22" spans="1:16" ht="67.5" x14ac:dyDescent="0.25">
      <c r="A22" s="2" t="s">
        <v>105</v>
      </c>
      <c r="B22" s="3" t="s">
        <v>175</v>
      </c>
      <c r="C22" s="2" t="s">
        <v>153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15"/>
      <c r="O22" s="3"/>
      <c r="P22" s="3"/>
    </row>
    <row r="23" spans="1:16" x14ac:dyDescent="0.25">
      <c r="A23" s="2" t="s">
        <v>176</v>
      </c>
      <c r="B23" s="3" t="s">
        <v>168</v>
      </c>
      <c r="C23" s="2" t="s">
        <v>153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15"/>
      <c r="O23" s="3"/>
      <c r="P23" s="3"/>
    </row>
    <row r="24" spans="1:16" ht="22.5" x14ac:dyDescent="0.25">
      <c r="A24" s="2" t="s">
        <v>177</v>
      </c>
      <c r="B24" s="3" t="s">
        <v>157</v>
      </c>
      <c r="C24" s="2" t="s">
        <v>153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15"/>
      <c r="O24" s="3"/>
      <c r="P24" s="3"/>
    </row>
    <row r="25" spans="1:16" x14ac:dyDescent="0.25">
      <c r="A25" s="2" t="s">
        <v>178</v>
      </c>
      <c r="B25" s="3" t="s">
        <v>159</v>
      </c>
      <c r="C25" s="2" t="s">
        <v>153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15"/>
      <c r="O25" s="3"/>
      <c r="P25" s="3"/>
    </row>
    <row r="26" spans="1:16" x14ac:dyDescent="0.25">
      <c r="A26" s="2" t="s">
        <v>179</v>
      </c>
      <c r="B26" s="3" t="s">
        <v>161</v>
      </c>
      <c r="C26" s="2" t="s">
        <v>153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15"/>
      <c r="O26" s="3"/>
      <c r="P26" s="3"/>
    </row>
    <row r="27" spans="1:16" ht="22.5" x14ac:dyDescent="0.25">
      <c r="A27" s="2" t="s">
        <v>180</v>
      </c>
      <c r="B27" s="3" t="s">
        <v>157</v>
      </c>
      <c r="C27" s="2" t="s">
        <v>153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15"/>
      <c r="O27" s="3"/>
      <c r="P27" s="3"/>
    </row>
    <row r="28" spans="1:16" x14ac:dyDescent="0.25">
      <c r="A28" s="2" t="s">
        <v>181</v>
      </c>
      <c r="B28" s="3" t="s">
        <v>159</v>
      </c>
      <c r="C28" s="2" t="s">
        <v>153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15"/>
      <c r="O28" s="3"/>
      <c r="P28" s="3"/>
    </row>
    <row r="29" spans="1:16" x14ac:dyDescent="0.25">
      <c r="A29" s="2" t="s">
        <v>182</v>
      </c>
      <c r="B29" s="3" t="s">
        <v>165</v>
      </c>
      <c r="C29" s="2" t="s">
        <v>153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15"/>
      <c r="O29" s="3"/>
      <c r="P29" s="3"/>
    </row>
    <row r="30" spans="1:16" ht="22.5" x14ac:dyDescent="0.25">
      <c r="A30" s="2" t="s">
        <v>107</v>
      </c>
      <c r="B30" s="3" t="s">
        <v>183</v>
      </c>
      <c r="C30" s="2" t="s">
        <v>153</v>
      </c>
      <c r="D30" s="3"/>
      <c r="E30" s="3"/>
      <c r="F30" s="3"/>
      <c r="G30" s="3"/>
      <c r="H30" s="3"/>
      <c r="I30" s="3"/>
      <c r="J30" s="3"/>
      <c r="K30" s="3"/>
      <c r="L30" s="3"/>
      <c r="M30" s="3"/>
      <c r="N30" s="15"/>
      <c r="O30" s="3"/>
      <c r="P30" s="3"/>
    </row>
    <row r="31" spans="1:16" ht="22.5" x14ac:dyDescent="0.25">
      <c r="A31" s="2" t="s">
        <v>184</v>
      </c>
      <c r="B31" s="3" t="s">
        <v>157</v>
      </c>
      <c r="C31" s="2" t="s">
        <v>153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15"/>
      <c r="O31" s="3"/>
      <c r="P31" s="3"/>
    </row>
    <row r="32" spans="1:16" x14ac:dyDescent="0.25">
      <c r="A32" s="2" t="s">
        <v>185</v>
      </c>
      <c r="B32" s="3" t="s">
        <v>159</v>
      </c>
      <c r="C32" s="2" t="s">
        <v>153</v>
      </c>
      <c r="D32" s="3"/>
      <c r="E32" s="3"/>
      <c r="F32" s="3"/>
      <c r="G32" s="3"/>
      <c r="H32" s="3"/>
      <c r="I32" s="3"/>
      <c r="J32" s="3"/>
      <c r="K32" s="3"/>
      <c r="L32" s="3"/>
      <c r="M32" s="3"/>
      <c r="N32" s="15"/>
      <c r="O32" s="3"/>
      <c r="P32" s="3"/>
    </row>
    <row r="33" spans="1:16" ht="45" x14ac:dyDescent="0.25">
      <c r="A33" s="2" t="s">
        <v>109</v>
      </c>
      <c r="B33" s="3" t="s">
        <v>186</v>
      </c>
      <c r="C33" s="2" t="s">
        <v>153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15"/>
      <c r="O33" s="3"/>
      <c r="P33" s="3"/>
    </row>
    <row r="34" spans="1:16" ht="33.75" x14ac:dyDescent="0.25">
      <c r="A34" s="2" t="s">
        <v>111</v>
      </c>
      <c r="B34" s="3" t="s">
        <v>187</v>
      </c>
      <c r="C34" s="2" t="s">
        <v>153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15"/>
      <c r="O34" s="3"/>
      <c r="P34" s="3"/>
    </row>
    <row r="35" spans="1:16" ht="22.5" x14ac:dyDescent="0.25">
      <c r="A35" s="2" t="s">
        <v>188</v>
      </c>
      <c r="B35" s="3" t="s">
        <v>157</v>
      </c>
      <c r="C35" s="2" t="s">
        <v>153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15"/>
      <c r="O35" s="3"/>
      <c r="P35" s="3"/>
    </row>
    <row r="36" spans="1:16" ht="22.5" x14ac:dyDescent="0.25">
      <c r="A36" s="2" t="s">
        <v>189</v>
      </c>
      <c r="B36" s="3" t="s">
        <v>190</v>
      </c>
      <c r="C36" s="2" t="s">
        <v>153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15"/>
      <c r="O36" s="3"/>
      <c r="P36" s="3"/>
    </row>
    <row r="37" spans="1:16" ht="45" x14ac:dyDescent="0.25">
      <c r="A37" s="2" t="s">
        <v>191</v>
      </c>
      <c r="B37" s="3" t="s">
        <v>192</v>
      </c>
      <c r="C37" s="2" t="s">
        <v>153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15"/>
      <c r="O37" s="3"/>
      <c r="P37" s="3"/>
    </row>
    <row r="38" spans="1:16" ht="33.75" x14ac:dyDescent="0.25">
      <c r="A38" s="2" t="s">
        <v>193</v>
      </c>
      <c r="B38" s="3" t="s">
        <v>194</v>
      </c>
      <c r="C38" s="2" t="s">
        <v>153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15"/>
      <c r="O38" s="3"/>
      <c r="P38" s="3"/>
    </row>
    <row r="39" spans="1:16" ht="45" x14ac:dyDescent="0.25">
      <c r="A39" s="2" t="s">
        <v>195</v>
      </c>
      <c r="B39" s="3" t="s">
        <v>196</v>
      </c>
      <c r="C39" s="2" t="s">
        <v>153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15"/>
      <c r="O39" s="3"/>
      <c r="P39" s="3"/>
    </row>
    <row r="40" spans="1:16" x14ac:dyDescent="0.25">
      <c r="A40" s="2" t="s">
        <v>197</v>
      </c>
      <c r="B40" s="3" t="s">
        <v>198</v>
      </c>
      <c r="C40" s="2" t="s">
        <v>153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15"/>
      <c r="O40" s="3"/>
      <c r="P40" s="3"/>
    </row>
    <row r="41" spans="1:16" ht="22.5" x14ac:dyDescent="0.25">
      <c r="A41" s="2" t="s">
        <v>199</v>
      </c>
      <c r="B41" s="3" t="s">
        <v>200</v>
      </c>
      <c r="C41" s="2" t="s">
        <v>153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15"/>
      <c r="O41" s="3"/>
      <c r="P41" s="3"/>
    </row>
    <row r="42" spans="1:16" x14ac:dyDescent="0.25">
      <c r="A42" s="2" t="s">
        <v>201</v>
      </c>
      <c r="B42" s="3" t="s">
        <v>159</v>
      </c>
      <c r="C42" s="2" t="s">
        <v>153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15"/>
      <c r="O42" s="3"/>
      <c r="P42" s="3"/>
    </row>
    <row r="43" spans="1:16" ht="22.5" x14ac:dyDescent="0.25">
      <c r="A43" s="2" t="s">
        <v>113</v>
      </c>
      <c r="B43" s="3" t="s">
        <v>202</v>
      </c>
      <c r="C43" s="2" t="s">
        <v>153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15"/>
      <c r="O43" s="3"/>
      <c r="P43" s="3"/>
    </row>
    <row r="44" spans="1:16" ht="22.5" x14ac:dyDescent="0.25">
      <c r="A44" s="2" t="s">
        <v>203</v>
      </c>
      <c r="B44" s="3" t="s">
        <v>157</v>
      </c>
      <c r="C44" s="2" t="s">
        <v>153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15"/>
      <c r="O44" s="3"/>
      <c r="P44" s="3"/>
    </row>
    <row r="45" spans="1:16" x14ac:dyDescent="0.25">
      <c r="A45" s="2" t="s">
        <v>204</v>
      </c>
      <c r="B45" s="3" t="s">
        <v>159</v>
      </c>
      <c r="C45" s="2" t="s">
        <v>153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15"/>
      <c r="O45" s="3"/>
      <c r="P45" s="3"/>
    </row>
    <row r="46" spans="1:16" ht="45" x14ac:dyDescent="0.25">
      <c r="A46" s="2" t="s">
        <v>116</v>
      </c>
      <c r="B46" s="3" t="s">
        <v>205</v>
      </c>
      <c r="C46" s="2" t="s">
        <v>153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15">
        <v>5562.4</v>
      </c>
      <c r="O46" s="3">
        <v>5562</v>
      </c>
      <c r="P46" s="3"/>
    </row>
    <row r="47" spans="1:16" x14ac:dyDescent="0.25">
      <c r="A47" s="32" t="s">
        <v>206</v>
      </c>
      <c r="B47" s="31" t="s">
        <v>157</v>
      </c>
      <c r="C47" s="2" t="s">
        <v>153</v>
      </c>
      <c r="D47" s="3"/>
      <c r="E47" s="3"/>
      <c r="F47" s="3"/>
      <c r="G47" s="3"/>
      <c r="H47" s="3"/>
      <c r="I47" s="3"/>
      <c r="J47" s="3"/>
      <c r="K47" s="3"/>
      <c r="L47" s="3"/>
      <c r="M47" s="3"/>
      <c r="N47" s="15">
        <v>5562.4</v>
      </c>
      <c r="O47" s="3">
        <v>5562</v>
      </c>
      <c r="P47" s="3"/>
    </row>
    <row r="48" spans="1:16" ht="45" x14ac:dyDescent="0.25">
      <c r="A48" s="32"/>
      <c r="B48" s="31"/>
      <c r="C48" s="2" t="s">
        <v>207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15">
        <v>20.9</v>
      </c>
      <c r="O48" s="17">
        <f>O47/O51*100</f>
        <v>24.370964462734598</v>
      </c>
      <c r="P48" s="3"/>
    </row>
    <row r="49" spans="1:16" x14ac:dyDescent="0.25">
      <c r="A49" s="32" t="s">
        <v>208</v>
      </c>
      <c r="B49" s="31" t="s">
        <v>159</v>
      </c>
      <c r="C49" s="2" t="s">
        <v>153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15"/>
      <c r="O49" s="3"/>
      <c r="P49" s="3"/>
    </row>
    <row r="50" spans="1:16" ht="45" x14ac:dyDescent="0.25">
      <c r="A50" s="32"/>
      <c r="B50" s="31"/>
      <c r="C50" s="2" t="s">
        <v>207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15"/>
      <c r="O50" s="3"/>
      <c r="P50" s="3"/>
    </row>
    <row r="51" spans="1:16" ht="22.5" x14ac:dyDescent="0.25">
      <c r="A51" s="2" t="s">
        <v>119</v>
      </c>
      <c r="B51" s="3" t="s">
        <v>209</v>
      </c>
      <c r="C51" s="2" t="s">
        <v>153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15">
        <v>26610.35</v>
      </c>
      <c r="O51" s="3">
        <v>22822.239999999998</v>
      </c>
      <c r="P51" s="3"/>
    </row>
    <row r="52" spans="1:16" ht="22.5" x14ac:dyDescent="0.25">
      <c r="A52" s="2" t="s">
        <v>210</v>
      </c>
      <c r="B52" s="3" t="s">
        <v>157</v>
      </c>
      <c r="C52" s="2" t="s">
        <v>153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15"/>
      <c r="O52" s="3"/>
      <c r="P52" s="3"/>
    </row>
    <row r="53" spans="1:16" ht="22.5" x14ac:dyDescent="0.25">
      <c r="A53" s="2" t="s">
        <v>211</v>
      </c>
      <c r="B53" s="3" t="s">
        <v>190</v>
      </c>
      <c r="C53" s="2" t="s">
        <v>153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15"/>
      <c r="O53" s="3"/>
      <c r="P53" s="3"/>
    </row>
    <row r="54" spans="1:16" ht="45" x14ac:dyDescent="0.25">
      <c r="A54" s="2" t="s">
        <v>212</v>
      </c>
      <c r="B54" s="3" t="s">
        <v>192</v>
      </c>
      <c r="C54" s="2" t="s">
        <v>153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15">
        <v>26610.35</v>
      </c>
      <c r="O54" s="3">
        <v>22822.239999999998</v>
      </c>
      <c r="P54" s="3"/>
    </row>
    <row r="55" spans="1:16" ht="33.75" x14ac:dyDescent="0.25">
      <c r="A55" s="2" t="s">
        <v>213</v>
      </c>
      <c r="B55" s="3" t="s">
        <v>194</v>
      </c>
      <c r="C55" s="2" t="s">
        <v>153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15"/>
      <c r="O55" s="3"/>
      <c r="P55" s="3"/>
    </row>
    <row r="56" spans="1:16" ht="45" x14ac:dyDescent="0.25">
      <c r="A56" s="2" t="s">
        <v>214</v>
      </c>
      <c r="B56" s="3" t="s">
        <v>196</v>
      </c>
      <c r="C56" s="2" t="s">
        <v>153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15">
        <v>12567.24</v>
      </c>
      <c r="O56" s="3">
        <v>10869.48</v>
      </c>
      <c r="P56" s="3"/>
    </row>
    <row r="57" spans="1:16" x14ac:dyDescent="0.25">
      <c r="A57" s="2" t="s">
        <v>215</v>
      </c>
      <c r="B57" s="3" t="s">
        <v>198</v>
      </c>
      <c r="C57" s="2" t="s">
        <v>153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15">
        <v>11654.28</v>
      </c>
      <c r="O57" s="3">
        <v>10602.08</v>
      </c>
      <c r="P57" s="3"/>
    </row>
    <row r="58" spans="1:16" ht="22.5" x14ac:dyDescent="0.25">
      <c r="A58" s="2" t="s">
        <v>216</v>
      </c>
      <c r="B58" s="3" t="s">
        <v>200</v>
      </c>
      <c r="C58" s="2" t="s">
        <v>153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15">
        <v>2388.83</v>
      </c>
      <c r="O58" s="3">
        <v>1350.68</v>
      </c>
      <c r="P58" s="3"/>
    </row>
    <row r="59" spans="1:16" x14ac:dyDescent="0.25">
      <c r="A59" s="2" t="s">
        <v>217</v>
      </c>
      <c r="B59" s="3" t="s">
        <v>159</v>
      </c>
      <c r="C59" s="2" t="s">
        <v>153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15"/>
      <c r="O59" s="3"/>
      <c r="P59" s="3"/>
    </row>
    <row r="60" spans="1:16" ht="67.5" x14ac:dyDescent="0.25">
      <c r="A60" s="2" t="s">
        <v>122</v>
      </c>
      <c r="B60" s="3" t="s">
        <v>218</v>
      </c>
      <c r="C60" s="2" t="s">
        <v>219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15"/>
      <c r="O60" s="3"/>
      <c r="P60" s="3"/>
    </row>
    <row r="61" spans="1:16" ht="33.75" x14ac:dyDescent="0.25">
      <c r="A61" s="2" t="s">
        <v>220</v>
      </c>
      <c r="B61" s="3" t="s">
        <v>221</v>
      </c>
      <c r="C61" s="2" t="s">
        <v>219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15"/>
      <c r="O61" s="3"/>
      <c r="P61" s="3"/>
    </row>
    <row r="62" spans="1:16" ht="45" x14ac:dyDescent="0.25">
      <c r="A62" s="2" t="s">
        <v>222</v>
      </c>
      <c r="B62" s="3" t="s">
        <v>223</v>
      </c>
      <c r="C62" s="2" t="s">
        <v>219</v>
      </c>
      <c r="D62" s="3"/>
      <c r="E62" s="3"/>
      <c r="F62" s="3"/>
      <c r="G62" s="3"/>
      <c r="H62" s="3"/>
      <c r="I62" s="3"/>
      <c r="J62" s="3"/>
      <c r="K62" s="3"/>
      <c r="L62" s="3"/>
      <c r="M62" s="3"/>
      <c r="N62" s="15"/>
      <c r="O62" s="3"/>
      <c r="P62" s="3"/>
    </row>
    <row r="63" spans="1:16" x14ac:dyDescent="0.25">
      <c r="A63" s="2" t="s">
        <v>224</v>
      </c>
      <c r="B63" s="3" t="s">
        <v>225</v>
      </c>
      <c r="C63" s="2" t="s">
        <v>219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15"/>
      <c r="O63" s="3"/>
      <c r="P63" s="3"/>
    </row>
    <row r="64" spans="1:16" ht="22.5" x14ac:dyDescent="0.25">
      <c r="A64" s="2" t="s">
        <v>226</v>
      </c>
      <c r="B64" s="3" t="s">
        <v>227</v>
      </c>
      <c r="C64" s="2" t="s">
        <v>219</v>
      </c>
      <c r="D64" s="3"/>
      <c r="E64" s="3"/>
      <c r="F64" s="3"/>
      <c r="G64" s="3"/>
      <c r="H64" s="3"/>
      <c r="I64" s="3"/>
      <c r="J64" s="3"/>
      <c r="K64" s="3"/>
      <c r="L64" s="3"/>
      <c r="M64" s="3"/>
      <c r="N64" s="15"/>
      <c r="O64" s="3"/>
      <c r="P64" s="3"/>
    </row>
    <row r="65" spans="1:16" ht="157.5" x14ac:dyDescent="0.25">
      <c r="A65" s="2" t="s">
        <v>124</v>
      </c>
      <c r="B65" s="3" t="s">
        <v>228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15"/>
      <c r="O65" s="3"/>
      <c r="P65" s="3"/>
    </row>
    <row r="66" spans="1:16" x14ac:dyDescent="0.25">
      <c r="A66" s="31" t="s">
        <v>229</v>
      </c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</row>
  </sheetData>
  <mergeCells count="19">
    <mergeCell ref="A49:A50"/>
    <mergeCell ref="B49:B50"/>
    <mergeCell ref="A66:P66"/>
    <mergeCell ref="M2:M3"/>
    <mergeCell ref="N2:O3"/>
    <mergeCell ref="P2:P4"/>
    <mergeCell ref="A5:P5"/>
    <mergeCell ref="A47:A48"/>
    <mergeCell ref="B47:B48"/>
    <mergeCell ref="A1:P1"/>
    <mergeCell ref="A2:A4"/>
    <mergeCell ref="B2:B4"/>
    <mergeCell ref="C2:C4"/>
    <mergeCell ref="D2:F2"/>
    <mergeCell ref="D3:F3"/>
    <mergeCell ref="G2:I2"/>
    <mergeCell ref="G3:I3"/>
    <mergeCell ref="J2:L2"/>
    <mergeCell ref="J3:L3"/>
  </mergeCells>
  <hyperlinks>
    <hyperlink ref="A5" location="P5477" display="P5477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6" fitToHeight="10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2"/>
  <sheetViews>
    <sheetView workbookViewId="0">
      <selection sqref="A1:P1"/>
    </sheetView>
  </sheetViews>
  <sheetFormatPr defaultRowHeight="15" x14ac:dyDescent="0.25"/>
  <cols>
    <col min="2" max="2" width="18" customWidth="1"/>
    <col min="16" max="16" width="14.5703125" customWidth="1"/>
  </cols>
  <sheetData>
    <row r="1" spans="1:16" x14ac:dyDescent="0.25">
      <c r="A1" s="32" t="s">
        <v>230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x14ac:dyDescent="0.25">
      <c r="A2" s="32" t="s">
        <v>80</v>
      </c>
      <c r="B2" s="32" t="s">
        <v>95</v>
      </c>
      <c r="C2" s="32" t="s">
        <v>96</v>
      </c>
      <c r="D2" s="32" t="s">
        <v>143</v>
      </c>
      <c r="E2" s="32"/>
      <c r="F2" s="32"/>
      <c r="G2" s="32" t="s">
        <v>143</v>
      </c>
      <c r="H2" s="32"/>
      <c r="I2" s="32"/>
      <c r="J2" s="32" t="s">
        <v>143</v>
      </c>
      <c r="K2" s="32"/>
      <c r="L2" s="32"/>
      <c r="M2" s="32" t="s">
        <v>147</v>
      </c>
      <c r="N2" s="32" t="s">
        <v>97</v>
      </c>
      <c r="O2" s="32"/>
      <c r="P2" s="32" t="s">
        <v>148</v>
      </c>
    </row>
    <row r="3" spans="1:16" x14ac:dyDescent="0.25">
      <c r="A3" s="32"/>
      <c r="B3" s="32"/>
      <c r="C3" s="32"/>
      <c r="D3" s="32" t="s">
        <v>144</v>
      </c>
      <c r="E3" s="32"/>
      <c r="F3" s="32"/>
      <c r="G3" s="32" t="s">
        <v>145</v>
      </c>
      <c r="H3" s="32"/>
      <c r="I3" s="32"/>
      <c r="J3" s="32" t="s">
        <v>146</v>
      </c>
      <c r="K3" s="32"/>
      <c r="L3" s="32"/>
      <c r="M3" s="32"/>
      <c r="N3" s="32"/>
      <c r="O3" s="32"/>
      <c r="P3" s="32"/>
    </row>
    <row r="4" spans="1:16" ht="69" customHeight="1" x14ac:dyDescent="0.25">
      <c r="A4" s="32"/>
      <c r="B4" s="32"/>
      <c r="C4" s="32"/>
      <c r="D4" s="2" t="s">
        <v>99</v>
      </c>
      <c r="E4" s="2" t="s">
        <v>149</v>
      </c>
      <c r="F4" s="2" t="s">
        <v>150</v>
      </c>
      <c r="G4" s="2" t="s">
        <v>99</v>
      </c>
      <c r="H4" s="2" t="s">
        <v>149</v>
      </c>
      <c r="I4" s="2" t="s">
        <v>150</v>
      </c>
      <c r="J4" s="2" t="s">
        <v>99</v>
      </c>
      <c r="K4" s="2" t="s">
        <v>149</v>
      </c>
      <c r="L4" s="2" t="s">
        <v>150</v>
      </c>
      <c r="M4" s="2" t="s">
        <v>99</v>
      </c>
      <c r="N4" s="2" t="s">
        <v>98</v>
      </c>
      <c r="O4" s="2" t="s">
        <v>99</v>
      </c>
      <c r="P4" s="32"/>
    </row>
    <row r="5" spans="1:16" x14ac:dyDescent="0.25">
      <c r="A5" s="36" t="s">
        <v>231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6" ht="22.5" x14ac:dyDescent="0.25">
      <c r="A6" s="2" t="s">
        <v>85</v>
      </c>
      <c r="B6" s="3" t="s">
        <v>232</v>
      </c>
      <c r="C6" s="2" t="s">
        <v>153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5">
      <c r="A7" s="32" t="s">
        <v>103</v>
      </c>
      <c r="B7" s="31" t="s">
        <v>233</v>
      </c>
      <c r="C7" s="2" t="s">
        <v>153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x14ac:dyDescent="0.25">
      <c r="A8" s="32"/>
      <c r="B8" s="31"/>
      <c r="C8" s="2" t="s">
        <v>102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22.5" x14ac:dyDescent="0.25">
      <c r="A9" s="2" t="s">
        <v>105</v>
      </c>
      <c r="B9" s="3" t="s">
        <v>234</v>
      </c>
      <c r="C9" s="2" t="s">
        <v>153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22.5" x14ac:dyDescent="0.25">
      <c r="A10" s="2" t="s">
        <v>176</v>
      </c>
      <c r="B10" s="3" t="s">
        <v>235</v>
      </c>
      <c r="C10" s="2" t="s">
        <v>153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33.75" x14ac:dyDescent="0.25">
      <c r="A11" s="2" t="s">
        <v>179</v>
      </c>
      <c r="B11" s="3" t="s">
        <v>236</v>
      </c>
      <c r="C11" s="2" t="s">
        <v>153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5">
      <c r="A12" s="31" t="s">
        <v>229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</sheetData>
  <mergeCells count="17">
    <mergeCell ref="A12:P12"/>
    <mergeCell ref="M2:M3"/>
    <mergeCell ref="N2:O3"/>
    <mergeCell ref="P2:P4"/>
    <mergeCell ref="A5:P5"/>
    <mergeCell ref="A7:A8"/>
    <mergeCell ref="B7:B8"/>
    <mergeCell ref="A1:P1"/>
    <mergeCell ref="A2:A4"/>
    <mergeCell ref="B2:B4"/>
    <mergeCell ref="C2:C4"/>
    <mergeCell ref="D2:F2"/>
    <mergeCell ref="D3:F3"/>
    <mergeCell ref="G2:I2"/>
    <mergeCell ref="G3:I3"/>
    <mergeCell ref="J2:L2"/>
    <mergeCell ref="J3:L3"/>
  </mergeCells>
  <hyperlinks>
    <hyperlink ref="A5" location="P5478" display="P5478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81" fitToHeight="10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62"/>
  <sheetViews>
    <sheetView workbookViewId="0">
      <selection activeCell="I59" sqref="I59"/>
    </sheetView>
  </sheetViews>
  <sheetFormatPr defaultRowHeight="15" x14ac:dyDescent="0.25"/>
  <cols>
    <col min="2" max="2" width="17.140625" customWidth="1"/>
    <col min="4" max="4" width="0" hidden="1" customWidth="1"/>
    <col min="5" max="5" width="9.85546875" hidden="1" customWidth="1"/>
    <col min="6" max="7" width="0" hidden="1" customWidth="1"/>
    <col min="8" max="8" width="9.85546875" style="23" customWidth="1"/>
    <col min="9" max="10" width="9.85546875" customWidth="1"/>
    <col min="11" max="11" width="9.85546875" style="23" customWidth="1"/>
    <col min="12" max="13" width="9.85546875" customWidth="1"/>
    <col min="14" max="14" width="15.140625" customWidth="1"/>
  </cols>
  <sheetData>
    <row r="1" spans="1:14" x14ac:dyDescent="0.25">
      <c r="A1" s="32" t="s">
        <v>237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x14ac:dyDescent="0.25">
      <c r="A2" s="32" t="s">
        <v>80</v>
      </c>
      <c r="B2" s="32" t="s">
        <v>95</v>
      </c>
      <c r="C2" s="32" t="s">
        <v>96</v>
      </c>
      <c r="D2" s="32" t="s">
        <v>143</v>
      </c>
      <c r="E2" s="32"/>
      <c r="F2" s="32"/>
      <c r="G2" s="32" t="s">
        <v>147</v>
      </c>
      <c r="H2" s="32" t="s">
        <v>97</v>
      </c>
      <c r="I2" s="32"/>
      <c r="J2" s="32"/>
      <c r="K2" s="32"/>
      <c r="L2" s="32"/>
      <c r="M2" s="32"/>
      <c r="N2" s="32" t="s">
        <v>148</v>
      </c>
    </row>
    <row r="3" spans="1:14" ht="22.5" x14ac:dyDescent="0.25">
      <c r="A3" s="32"/>
      <c r="B3" s="32"/>
      <c r="C3" s="32"/>
      <c r="D3" s="32" t="s">
        <v>146</v>
      </c>
      <c r="E3" s="32"/>
      <c r="F3" s="32"/>
      <c r="G3" s="32"/>
      <c r="H3" s="20" t="s">
        <v>238</v>
      </c>
      <c r="I3" s="2" t="s">
        <v>239</v>
      </c>
      <c r="J3" s="2" t="s">
        <v>240</v>
      </c>
      <c r="K3" s="20" t="s">
        <v>238</v>
      </c>
      <c r="L3" s="2" t="s">
        <v>239</v>
      </c>
      <c r="M3" s="2" t="s">
        <v>240</v>
      </c>
      <c r="N3" s="32"/>
    </row>
    <row r="4" spans="1:14" ht="65.25" customHeight="1" x14ac:dyDescent="0.25">
      <c r="A4" s="32"/>
      <c r="B4" s="32"/>
      <c r="C4" s="32"/>
      <c r="D4" s="2" t="s">
        <v>99</v>
      </c>
      <c r="E4" s="2" t="s">
        <v>149</v>
      </c>
      <c r="F4" s="2" t="s">
        <v>150</v>
      </c>
      <c r="G4" s="2" t="s">
        <v>99</v>
      </c>
      <c r="H4" s="20" t="s">
        <v>98</v>
      </c>
      <c r="I4" s="2" t="s">
        <v>98</v>
      </c>
      <c r="J4" s="2" t="s">
        <v>98</v>
      </c>
      <c r="K4" s="20" t="s">
        <v>99</v>
      </c>
      <c r="L4" s="2" t="s">
        <v>99</v>
      </c>
      <c r="M4" s="2" t="s">
        <v>99</v>
      </c>
      <c r="N4" s="32"/>
    </row>
    <row r="5" spans="1:14" x14ac:dyDescent="0.25">
      <c r="A5" s="36" t="s">
        <v>241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22.5" x14ac:dyDescent="0.25">
      <c r="A6" s="2" t="s">
        <v>85</v>
      </c>
      <c r="B6" s="3" t="s">
        <v>242</v>
      </c>
      <c r="C6" s="2" t="s">
        <v>243</v>
      </c>
      <c r="D6" s="3"/>
      <c r="E6" s="3"/>
      <c r="F6" s="3"/>
      <c r="G6" s="3"/>
      <c r="H6" s="21"/>
      <c r="I6" s="3"/>
      <c r="J6" s="3"/>
      <c r="K6" s="21"/>
      <c r="L6" s="3"/>
      <c r="M6" s="3"/>
      <c r="N6" s="3"/>
    </row>
    <row r="7" spans="1:14" ht="33.75" x14ac:dyDescent="0.25">
      <c r="A7" s="2" t="s">
        <v>103</v>
      </c>
      <c r="B7" s="3" t="s">
        <v>244</v>
      </c>
      <c r="C7" s="2" t="s">
        <v>243</v>
      </c>
      <c r="D7" s="3"/>
      <c r="E7" s="3"/>
      <c r="F7" s="3"/>
      <c r="G7" s="3"/>
      <c r="H7" s="21"/>
      <c r="I7" s="3"/>
      <c r="J7" s="3"/>
      <c r="K7" s="21"/>
      <c r="L7" s="3"/>
      <c r="M7" s="3"/>
      <c r="N7" s="3"/>
    </row>
    <row r="8" spans="1:14" x14ac:dyDescent="0.25">
      <c r="A8" s="32" t="s">
        <v>167</v>
      </c>
      <c r="B8" s="31" t="s">
        <v>245</v>
      </c>
      <c r="C8" s="2" t="s">
        <v>243</v>
      </c>
      <c r="D8" s="31"/>
      <c r="E8" s="31"/>
      <c r="F8" s="31"/>
      <c r="G8" s="31"/>
      <c r="H8" s="37"/>
      <c r="I8" s="31"/>
      <c r="J8" s="31"/>
      <c r="K8" s="37"/>
      <c r="L8" s="31"/>
      <c r="M8" s="31"/>
      <c r="N8" s="31"/>
    </row>
    <row r="9" spans="1:14" ht="67.5" x14ac:dyDescent="0.25">
      <c r="A9" s="32"/>
      <c r="B9" s="31"/>
      <c r="C9" s="2" t="s">
        <v>246</v>
      </c>
      <c r="D9" s="31"/>
      <c r="E9" s="31"/>
      <c r="F9" s="31"/>
      <c r="G9" s="31"/>
      <c r="H9" s="37"/>
      <c r="I9" s="31"/>
      <c r="J9" s="31"/>
      <c r="K9" s="37"/>
      <c r="L9" s="31"/>
      <c r="M9" s="31"/>
      <c r="N9" s="31"/>
    </row>
    <row r="10" spans="1:14" x14ac:dyDescent="0.25">
      <c r="A10" s="32" t="s">
        <v>171</v>
      </c>
      <c r="B10" s="31" t="s">
        <v>247</v>
      </c>
      <c r="C10" s="2" t="s">
        <v>243</v>
      </c>
      <c r="D10" s="3"/>
      <c r="E10" s="3"/>
      <c r="F10" s="3"/>
      <c r="G10" s="3"/>
      <c r="H10" s="21"/>
      <c r="I10" s="3"/>
      <c r="J10" s="3"/>
      <c r="K10" s="21"/>
      <c r="L10" s="3"/>
      <c r="M10" s="3"/>
      <c r="N10" s="3"/>
    </row>
    <row r="11" spans="1:14" x14ac:dyDescent="0.25">
      <c r="A11" s="32"/>
      <c r="B11" s="31"/>
      <c r="C11" s="2" t="s">
        <v>248</v>
      </c>
      <c r="D11" s="3"/>
      <c r="E11" s="3"/>
      <c r="F11" s="3"/>
      <c r="G11" s="3"/>
      <c r="H11" s="21"/>
      <c r="I11" s="3"/>
      <c r="J11" s="3"/>
      <c r="K11" s="21"/>
      <c r="L11" s="3"/>
      <c r="M11" s="3"/>
      <c r="N11" s="3"/>
    </row>
    <row r="12" spans="1:14" ht="22.5" x14ac:dyDescent="0.25">
      <c r="A12" s="2" t="s">
        <v>105</v>
      </c>
      <c r="B12" s="3" t="s">
        <v>249</v>
      </c>
      <c r="C12" s="2" t="s">
        <v>243</v>
      </c>
      <c r="D12" s="3"/>
      <c r="E12" s="3"/>
      <c r="F12" s="3"/>
      <c r="G12" s="3"/>
      <c r="H12" s="21"/>
      <c r="I12" s="3"/>
      <c r="J12" s="3"/>
      <c r="K12" s="21"/>
      <c r="L12" s="3"/>
      <c r="M12" s="3"/>
      <c r="N12" s="3"/>
    </row>
    <row r="13" spans="1:14" x14ac:dyDescent="0.25">
      <c r="A13" s="32" t="s">
        <v>107</v>
      </c>
      <c r="B13" s="31" t="s">
        <v>250</v>
      </c>
      <c r="C13" s="2" t="s">
        <v>243</v>
      </c>
      <c r="D13" s="3"/>
      <c r="E13" s="3"/>
      <c r="F13" s="3"/>
      <c r="G13" s="3"/>
      <c r="H13" s="21"/>
      <c r="I13" s="3"/>
      <c r="J13" s="3"/>
      <c r="K13" s="21"/>
      <c r="L13" s="3"/>
      <c r="M13" s="3"/>
      <c r="N13" s="3"/>
    </row>
    <row r="14" spans="1:14" ht="45" x14ac:dyDescent="0.25">
      <c r="A14" s="32"/>
      <c r="B14" s="31"/>
      <c r="C14" s="2" t="s">
        <v>251</v>
      </c>
      <c r="D14" s="3"/>
      <c r="E14" s="3"/>
      <c r="F14" s="3"/>
      <c r="G14" s="3"/>
      <c r="H14" s="21"/>
      <c r="I14" s="3"/>
      <c r="J14" s="3"/>
      <c r="K14" s="21"/>
      <c r="L14" s="3"/>
      <c r="M14" s="3"/>
      <c r="N14" s="3"/>
    </row>
    <row r="15" spans="1:14" x14ac:dyDescent="0.25">
      <c r="A15" s="32" t="s">
        <v>109</v>
      </c>
      <c r="B15" s="31" t="s">
        <v>252</v>
      </c>
      <c r="C15" s="2" t="s">
        <v>243</v>
      </c>
      <c r="D15" s="3"/>
      <c r="E15" s="3"/>
      <c r="F15" s="3"/>
      <c r="G15" s="3"/>
      <c r="H15" s="21"/>
      <c r="I15" s="3"/>
      <c r="J15" s="3"/>
      <c r="K15" s="21"/>
      <c r="L15" s="3"/>
      <c r="M15" s="3"/>
      <c r="N15" s="3"/>
    </row>
    <row r="16" spans="1:14" ht="45" x14ac:dyDescent="0.25">
      <c r="A16" s="32"/>
      <c r="B16" s="31"/>
      <c r="C16" s="2" t="s">
        <v>251</v>
      </c>
      <c r="D16" s="3"/>
      <c r="E16" s="3"/>
      <c r="F16" s="3"/>
      <c r="G16" s="3"/>
      <c r="H16" s="21"/>
      <c r="I16" s="3"/>
      <c r="J16" s="3"/>
      <c r="K16" s="21"/>
      <c r="L16" s="3"/>
      <c r="M16" s="3"/>
      <c r="N16" s="3"/>
    </row>
    <row r="17" spans="1:14" ht="22.5" x14ac:dyDescent="0.25">
      <c r="A17" s="2" t="s">
        <v>111</v>
      </c>
      <c r="B17" s="3" t="s">
        <v>253</v>
      </c>
      <c r="C17" s="2" t="s">
        <v>243</v>
      </c>
      <c r="D17" s="3"/>
      <c r="E17" s="3"/>
      <c r="F17" s="3"/>
      <c r="G17" s="3"/>
      <c r="H17" s="21"/>
      <c r="I17" s="3"/>
      <c r="J17" s="3"/>
      <c r="K17" s="21"/>
      <c r="L17" s="3"/>
      <c r="M17" s="3"/>
      <c r="N17" s="3"/>
    </row>
    <row r="18" spans="1:14" ht="56.25" x14ac:dyDescent="0.25">
      <c r="A18" s="2" t="s">
        <v>113</v>
      </c>
      <c r="B18" s="3" t="s">
        <v>254</v>
      </c>
      <c r="C18" s="2" t="s">
        <v>153</v>
      </c>
      <c r="D18" s="3"/>
      <c r="E18" s="3"/>
      <c r="F18" s="3"/>
      <c r="G18" s="3"/>
      <c r="H18" s="22">
        <v>32172.749999999993</v>
      </c>
      <c r="I18" s="19">
        <f>0.5324*H18</f>
        <v>17128.772099999995</v>
      </c>
      <c r="J18" s="19">
        <f>0.4676*H18</f>
        <v>15043.977899999996</v>
      </c>
      <c r="K18" s="22">
        <v>28384.239999999994</v>
      </c>
      <c r="L18" s="19">
        <f>0.5324*K18</f>
        <v>15111.769375999997</v>
      </c>
      <c r="M18" s="19">
        <f>0.4676*K18</f>
        <v>13272.470623999998</v>
      </c>
      <c r="N18" s="3"/>
    </row>
    <row r="19" spans="1:14" x14ac:dyDescent="0.25">
      <c r="A19" s="32" t="s">
        <v>116</v>
      </c>
      <c r="B19" s="31" t="s">
        <v>186</v>
      </c>
      <c r="C19" s="2" t="s">
        <v>153</v>
      </c>
      <c r="D19" s="3"/>
      <c r="E19" s="3"/>
      <c r="F19" s="3"/>
      <c r="G19" s="3"/>
      <c r="H19" s="22"/>
      <c r="I19" s="19"/>
      <c r="J19" s="19"/>
      <c r="K19" s="22"/>
      <c r="L19" s="19"/>
      <c r="M19" s="19"/>
      <c r="N19" s="3"/>
    </row>
    <row r="20" spans="1:14" ht="56.25" x14ac:dyDescent="0.25">
      <c r="A20" s="32"/>
      <c r="B20" s="31"/>
      <c r="C20" s="2" t="s">
        <v>255</v>
      </c>
      <c r="D20" s="3"/>
      <c r="E20" s="3"/>
      <c r="F20" s="3"/>
      <c r="G20" s="3"/>
      <c r="H20" s="22">
        <v>0</v>
      </c>
      <c r="I20" s="19"/>
      <c r="J20" s="19"/>
      <c r="K20" s="22">
        <v>0</v>
      </c>
      <c r="L20" s="19"/>
      <c r="M20" s="19"/>
      <c r="N20" s="3"/>
    </row>
    <row r="21" spans="1:14" ht="33.75" x14ac:dyDescent="0.25">
      <c r="A21" s="2" t="s">
        <v>119</v>
      </c>
      <c r="B21" s="3" t="s">
        <v>256</v>
      </c>
      <c r="C21" s="2" t="s">
        <v>153</v>
      </c>
      <c r="D21" s="3"/>
      <c r="E21" s="3"/>
      <c r="F21" s="3"/>
      <c r="G21" s="3"/>
      <c r="H21" s="22">
        <f>H18</f>
        <v>32172.749999999993</v>
      </c>
      <c r="I21" s="19">
        <f>0.5324*H21</f>
        <v>17128.772099999995</v>
      </c>
      <c r="J21" s="19">
        <f>0.4676*H21</f>
        <v>15043.977899999996</v>
      </c>
      <c r="K21" s="22">
        <f>K18</f>
        <v>28384.239999999994</v>
      </c>
      <c r="L21" s="19">
        <f>0.5324*K21</f>
        <v>15111.769375999997</v>
      </c>
      <c r="M21" s="19">
        <f>0.4676*K21</f>
        <v>13272.470623999998</v>
      </c>
      <c r="N21" s="3"/>
    </row>
    <row r="22" spans="1:14" ht="22.5" x14ac:dyDescent="0.25">
      <c r="A22" s="2" t="s">
        <v>122</v>
      </c>
      <c r="B22" s="3" t="s">
        <v>249</v>
      </c>
      <c r="C22" s="2" t="s">
        <v>243</v>
      </c>
      <c r="D22" s="3"/>
      <c r="E22" s="3"/>
      <c r="F22" s="3"/>
      <c r="G22" s="3"/>
      <c r="H22" s="22"/>
      <c r="I22" s="19"/>
      <c r="J22" s="19"/>
      <c r="K22" s="22"/>
      <c r="L22" s="19"/>
      <c r="M22" s="19"/>
      <c r="N22" s="3"/>
    </row>
    <row r="23" spans="1:14" ht="56.25" x14ac:dyDescent="0.25">
      <c r="A23" s="2" t="s">
        <v>124</v>
      </c>
      <c r="B23" s="3" t="s">
        <v>257</v>
      </c>
      <c r="C23" s="2" t="s">
        <v>258</v>
      </c>
      <c r="D23" s="3"/>
      <c r="E23" s="3"/>
      <c r="F23" s="3"/>
      <c r="G23" s="3"/>
      <c r="H23" s="22"/>
      <c r="I23" s="19"/>
      <c r="J23" s="19"/>
      <c r="K23" s="22"/>
      <c r="L23" s="19"/>
      <c r="M23" s="19"/>
      <c r="N23" s="3"/>
    </row>
    <row r="24" spans="1:14" ht="45" x14ac:dyDescent="0.25">
      <c r="A24" s="2" t="s">
        <v>126</v>
      </c>
      <c r="B24" s="3" t="s">
        <v>259</v>
      </c>
      <c r="C24" s="6" t="s">
        <v>260</v>
      </c>
      <c r="D24" s="3"/>
      <c r="E24" s="3"/>
      <c r="F24" s="3"/>
      <c r="G24" s="3"/>
      <c r="H24" s="22"/>
      <c r="I24" s="19"/>
      <c r="J24" s="19"/>
      <c r="K24" s="22"/>
      <c r="L24" s="19"/>
      <c r="M24" s="19"/>
      <c r="N24" s="3"/>
    </row>
    <row r="25" spans="1:14" ht="56.25" x14ac:dyDescent="0.25">
      <c r="A25" s="2" t="s">
        <v>128</v>
      </c>
      <c r="B25" s="3" t="s">
        <v>254</v>
      </c>
      <c r="C25" s="2" t="s">
        <v>153</v>
      </c>
      <c r="D25" s="3"/>
      <c r="E25" s="3"/>
      <c r="F25" s="3"/>
      <c r="G25" s="3"/>
      <c r="H25" s="22">
        <f>H21</f>
        <v>32172.749999999993</v>
      </c>
      <c r="I25" s="19">
        <f>0.5324*H25</f>
        <v>17128.772099999995</v>
      </c>
      <c r="J25" s="19">
        <f>0.4676*H25</f>
        <v>15043.977899999996</v>
      </c>
      <c r="K25" s="22">
        <f>K21</f>
        <v>28384.239999999994</v>
      </c>
      <c r="L25" s="19">
        <f>0.5324*K25</f>
        <v>15111.769375999997</v>
      </c>
      <c r="M25" s="19">
        <f>0.4676*K25</f>
        <v>13272.470623999998</v>
      </c>
      <c r="N25" s="3"/>
    </row>
    <row r="26" spans="1:14" ht="56.25" x14ac:dyDescent="0.25">
      <c r="A26" s="2" t="s">
        <v>130</v>
      </c>
      <c r="B26" s="3" t="s">
        <v>261</v>
      </c>
      <c r="C26" s="2" t="s">
        <v>262</v>
      </c>
      <c r="D26" s="3"/>
      <c r="E26" s="3"/>
      <c r="F26" s="3"/>
      <c r="G26" s="3"/>
      <c r="H26" s="22">
        <v>233.3</v>
      </c>
      <c r="I26" s="19"/>
      <c r="J26" s="19"/>
      <c r="K26" s="22">
        <v>231.6</v>
      </c>
      <c r="L26" s="19"/>
      <c r="M26" s="19"/>
      <c r="N26" s="3"/>
    </row>
    <row r="27" spans="1:14" ht="45" x14ac:dyDescent="0.25">
      <c r="A27" s="2" t="s">
        <v>263</v>
      </c>
      <c r="B27" s="3" t="s">
        <v>264</v>
      </c>
      <c r="C27" s="2" t="s">
        <v>265</v>
      </c>
      <c r="D27" s="3"/>
      <c r="E27" s="3"/>
      <c r="F27" s="3"/>
      <c r="G27" s="3"/>
      <c r="H27" s="22">
        <f>H25*H26/1000</f>
        <v>7505.9025749999983</v>
      </c>
      <c r="I27" s="19">
        <f>0.5324*H27</f>
        <v>3996.1425309299989</v>
      </c>
      <c r="J27" s="19">
        <f>0.4676*H27</f>
        <v>3509.7600440699994</v>
      </c>
      <c r="K27" s="22">
        <f>K25*K26/1000</f>
        <v>6573.7899839999982</v>
      </c>
      <c r="L27" s="19">
        <f>0.5324*K27</f>
        <v>3499.885787481599</v>
      </c>
      <c r="M27" s="19">
        <f>0.4676*K27</f>
        <v>3073.9041965183992</v>
      </c>
      <c r="N27" s="3"/>
    </row>
    <row r="28" spans="1:14" x14ac:dyDescent="0.25">
      <c r="A28" s="2" t="s">
        <v>266</v>
      </c>
      <c r="B28" s="3" t="s">
        <v>157</v>
      </c>
      <c r="C28" s="2" t="s">
        <v>265</v>
      </c>
      <c r="D28" s="3"/>
      <c r="E28" s="3"/>
      <c r="F28" s="3"/>
      <c r="G28" s="3"/>
      <c r="H28" s="22">
        <f>7505.902575/1000</f>
        <v>7.5059025750000004</v>
      </c>
      <c r="I28" s="19">
        <f>0.5324*H28</f>
        <v>3.9961425309300003</v>
      </c>
      <c r="J28" s="19">
        <f>0.4676*H28</f>
        <v>3.5097600440700001</v>
      </c>
      <c r="K28" s="22">
        <f>6573.789984/1000</f>
        <v>6.5737899840000003</v>
      </c>
      <c r="L28" s="19">
        <f>0.5324*K28</f>
        <v>3.4998857874815998</v>
      </c>
      <c r="M28" s="19">
        <f>0.4676*K28</f>
        <v>3.0739041965184004</v>
      </c>
      <c r="N28" s="3"/>
    </row>
    <row r="29" spans="1:14" x14ac:dyDescent="0.25">
      <c r="A29" s="2" t="s">
        <v>267</v>
      </c>
      <c r="B29" s="3" t="s">
        <v>159</v>
      </c>
      <c r="C29" s="2" t="s">
        <v>265</v>
      </c>
      <c r="D29" s="3"/>
      <c r="E29" s="3"/>
      <c r="F29" s="3"/>
      <c r="G29" s="3"/>
      <c r="H29" s="22"/>
      <c r="I29" s="19"/>
      <c r="J29" s="19"/>
      <c r="K29" s="22"/>
      <c r="L29" s="19"/>
      <c r="M29" s="19"/>
      <c r="N29" s="3"/>
    </row>
    <row r="30" spans="1:14" ht="22.5" x14ac:dyDescent="0.25">
      <c r="A30" s="2" t="s">
        <v>268</v>
      </c>
      <c r="B30" s="3" t="s">
        <v>269</v>
      </c>
      <c r="C30" s="2" t="s">
        <v>265</v>
      </c>
      <c r="D30" s="3"/>
      <c r="E30" s="3"/>
      <c r="F30" s="3"/>
      <c r="G30" s="3"/>
      <c r="H30" s="22">
        <v>7.5059025750000004</v>
      </c>
      <c r="I30" s="19">
        <f>0.5324*H30</f>
        <v>3.9961425309300003</v>
      </c>
      <c r="J30" s="19">
        <f>0.4676*H30</f>
        <v>3.5097600440700001</v>
      </c>
      <c r="K30" s="22">
        <v>6.5737899840000003</v>
      </c>
      <c r="L30" s="19">
        <f>0.5324*K30</f>
        <v>3.4998857874815998</v>
      </c>
      <c r="M30" s="19">
        <f>0.4676*K30</f>
        <v>3.0739041965184004</v>
      </c>
      <c r="N30" s="3"/>
    </row>
    <row r="31" spans="1:14" ht="56.25" x14ac:dyDescent="0.25">
      <c r="A31" s="2" t="s">
        <v>270</v>
      </c>
      <c r="B31" s="3" t="s">
        <v>271</v>
      </c>
      <c r="C31" s="2" t="s">
        <v>102</v>
      </c>
      <c r="D31" s="3"/>
      <c r="E31" s="3"/>
      <c r="F31" s="3"/>
      <c r="G31" s="3"/>
      <c r="H31" s="22">
        <v>100</v>
      </c>
      <c r="I31" s="19"/>
      <c r="J31" s="19"/>
      <c r="K31" s="22">
        <v>100</v>
      </c>
      <c r="L31" s="19"/>
      <c r="M31" s="19"/>
      <c r="N31" s="3"/>
    </row>
    <row r="32" spans="1:14" ht="33.75" x14ac:dyDescent="0.25">
      <c r="A32" s="32" t="s">
        <v>272</v>
      </c>
      <c r="B32" s="3" t="s">
        <v>273</v>
      </c>
      <c r="C32" s="2" t="s">
        <v>265</v>
      </c>
      <c r="D32" s="3"/>
      <c r="E32" s="3"/>
      <c r="F32" s="3"/>
      <c r="G32" s="3"/>
      <c r="H32" s="22">
        <v>7.5059025750000004</v>
      </c>
      <c r="I32" s="19">
        <f t="shared" ref="I32:I33" si="0">0.5324*H32</f>
        <v>3.9961425309300003</v>
      </c>
      <c r="J32" s="19">
        <f t="shared" ref="J32:J33" si="1">0.4676*H32</f>
        <v>3.5097600440700001</v>
      </c>
      <c r="K32" s="22">
        <v>6.5737899840000003</v>
      </c>
      <c r="L32" s="19">
        <f t="shared" ref="L32:L33" si="2">0.5324*K32</f>
        <v>3.4998857874815998</v>
      </c>
      <c r="M32" s="19">
        <f t="shared" ref="M32:M33" si="3">0.4676*K32</f>
        <v>3.0739041965184004</v>
      </c>
      <c r="N32" s="3"/>
    </row>
    <row r="33" spans="1:14" ht="33.75" x14ac:dyDescent="0.25">
      <c r="A33" s="32"/>
      <c r="B33" s="3" t="s">
        <v>274</v>
      </c>
      <c r="C33" s="2" t="s">
        <v>265</v>
      </c>
      <c r="D33" s="3"/>
      <c r="E33" s="3"/>
      <c r="F33" s="3"/>
      <c r="G33" s="3"/>
      <c r="H33" s="22">
        <v>7.5059025750000004</v>
      </c>
      <c r="I33" s="19">
        <f t="shared" si="0"/>
        <v>3.9961425309300003</v>
      </c>
      <c r="J33" s="19">
        <f t="shared" si="1"/>
        <v>3.5097600440700001</v>
      </c>
      <c r="K33" s="22">
        <v>6.5737899840000003</v>
      </c>
      <c r="L33" s="19">
        <f t="shared" si="2"/>
        <v>3.4998857874815998</v>
      </c>
      <c r="M33" s="19">
        <f t="shared" si="3"/>
        <v>3.0739041965184004</v>
      </c>
      <c r="N33" s="3"/>
    </row>
    <row r="34" spans="1:14" ht="33.75" x14ac:dyDescent="0.25">
      <c r="A34" s="2" t="s">
        <v>275</v>
      </c>
      <c r="B34" s="3" t="s">
        <v>276</v>
      </c>
      <c r="C34" s="2" t="s">
        <v>102</v>
      </c>
      <c r="D34" s="3"/>
      <c r="E34" s="3"/>
      <c r="F34" s="3"/>
      <c r="G34" s="3"/>
      <c r="H34" s="22">
        <v>100</v>
      </c>
      <c r="I34" s="19"/>
      <c r="J34" s="19"/>
      <c r="K34" s="22">
        <v>100</v>
      </c>
      <c r="L34" s="19"/>
      <c r="M34" s="19"/>
      <c r="N34" s="3"/>
    </row>
    <row r="35" spans="1:14" ht="33.75" x14ac:dyDescent="0.25">
      <c r="A35" s="2" t="s">
        <v>277</v>
      </c>
      <c r="B35" s="3" t="s">
        <v>278</v>
      </c>
      <c r="C35" s="3"/>
      <c r="D35" s="3"/>
      <c r="E35" s="3"/>
      <c r="F35" s="3"/>
      <c r="G35" s="3"/>
      <c r="H35" s="22">
        <v>0.7</v>
      </c>
      <c r="I35" s="19"/>
      <c r="J35" s="19"/>
      <c r="K35" s="22">
        <v>0.73299999999999998</v>
      </c>
      <c r="L35" s="19"/>
      <c r="M35" s="19"/>
      <c r="N35" s="3"/>
    </row>
    <row r="36" spans="1:14" ht="33.75" x14ac:dyDescent="0.25">
      <c r="A36" s="2" t="s">
        <v>279</v>
      </c>
      <c r="B36" s="3" t="s">
        <v>280</v>
      </c>
      <c r="C36" s="6" t="s">
        <v>281</v>
      </c>
      <c r="D36" s="3"/>
      <c r="E36" s="3"/>
      <c r="F36" s="3"/>
      <c r="G36" s="3"/>
      <c r="H36" s="22">
        <f>10581.55/1000</f>
        <v>10.58155</v>
      </c>
      <c r="I36" s="19">
        <f>0.5324*H36</f>
        <v>5.6336172199999996</v>
      </c>
      <c r="J36" s="19">
        <f>0.4676*H36</f>
        <v>4.9479327800000004</v>
      </c>
      <c r="K36" s="22">
        <f>8968.34/1000</f>
        <v>8.9683399999999995</v>
      </c>
      <c r="L36" s="19">
        <f>0.5324*K36</f>
        <v>4.7747442159999993</v>
      </c>
      <c r="M36" s="19">
        <f>0.4676*K36</f>
        <v>4.1935957840000002</v>
      </c>
      <c r="N36" s="3"/>
    </row>
    <row r="37" spans="1:14" ht="33.75" x14ac:dyDescent="0.25">
      <c r="A37" s="2" t="s">
        <v>282</v>
      </c>
      <c r="B37" s="3" t="s">
        <v>283</v>
      </c>
      <c r="C37" s="2" t="s">
        <v>102</v>
      </c>
      <c r="D37" s="3"/>
      <c r="E37" s="3"/>
      <c r="F37" s="3"/>
      <c r="G37" s="3"/>
      <c r="H37" s="22">
        <v>111</v>
      </c>
      <c r="I37" s="19"/>
      <c r="J37" s="19"/>
      <c r="K37" s="22">
        <v>104</v>
      </c>
      <c r="L37" s="19"/>
      <c r="M37" s="19"/>
      <c r="N37" s="3"/>
    </row>
    <row r="38" spans="1:14" ht="33.75" x14ac:dyDescent="0.25">
      <c r="A38" s="2" t="s">
        <v>284</v>
      </c>
      <c r="B38" s="3" t="s">
        <v>285</v>
      </c>
      <c r="C38" s="2" t="s">
        <v>286</v>
      </c>
      <c r="D38" s="3"/>
      <c r="E38" s="3"/>
      <c r="F38" s="3"/>
      <c r="G38" s="3"/>
      <c r="H38" s="22">
        <v>2199.6</v>
      </c>
      <c r="I38" s="19"/>
      <c r="J38" s="19"/>
      <c r="K38" s="22">
        <v>1840.1228352000001</v>
      </c>
      <c r="L38" s="19"/>
      <c r="M38" s="19"/>
      <c r="N38" s="3"/>
    </row>
    <row r="39" spans="1:14" ht="33.75" x14ac:dyDescent="0.25">
      <c r="A39" s="2" t="s">
        <v>287</v>
      </c>
      <c r="B39" s="3" t="s">
        <v>288</v>
      </c>
      <c r="C39" s="2" t="s">
        <v>289</v>
      </c>
      <c r="D39" s="3"/>
      <c r="E39" s="3"/>
      <c r="F39" s="3"/>
      <c r="G39" s="3"/>
      <c r="H39" s="22">
        <v>23275.18</v>
      </c>
      <c r="I39" s="19">
        <f>0.5324*H39</f>
        <v>12391.705832</v>
      </c>
      <c r="J39" s="19">
        <f>0.4676*H39</f>
        <v>10883.474168000001</v>
      </c>
      <c r="K39" s="22">
        <v>16502.849999999999</v>
      </c>
      <c r="L39" s="19">
        <f>0.5324*K39</f>
        <v>8786.1173399999989</v>
      </c>
      <c r="M39" s="19">
        <f>0.4676*K39</f>
        <v>7716.7326599999997</v>
      </c>
      <c r="N39" s="3"/>
    </row>
    <row r="40" spans="1:14" ht="56.25" x14ac:dyDescent="0.25">
      <c r="A40" s="2" t="s">
        <v>290</v>
      </c>
      <c r="B40" s="3" t="s">
        <v>291</v>
      </c>
      <c r="C40" s="2" t="s">
        <v>289</v>
      </c>
      <c r="D40" s="3"/>
      <c r="E40" s="3"/>
      <c r="F40" s="3"/>
      <c r="G40" s="3"/>
      <c r="H40" s="22">
        <v>23275.18</v>
      </c>
      <c r="I40" s="19">
        <f>0.5324*H40</f>
        <v>12391.705832</v>
      </c>
      <c r="J40" s="19">
        <f>0.4676*H40</f>
        <v>10883.474168000001</v>
      </c>
      <c r="K40" s="22">
        <v>16502.849999999999</v>
      </c>
      <c r="L40" s="19">
        <f>0.5324*K40</f>
        <v>8786.1173399999989</v>
      </c>
      <c r="M40" s="19">
        <f>0.4676*K40</f>
        <v>7716.7326599999997</v>
      </c>
      <c r="N40" s="3"/>
    </row>
    <row r="41" spans="1:14" ht="90" x14ac:dyDescent="0.25">
      <c r="A41" s="2" t="s">
        <v>292</v>
      </c>
      <c r="B41" s="3" t="s">
        <v>293</v>
      </c>
      <c r="C41" s="2" t="s">
        <v>102</v>
      </c>
      <c r="D41" s="3"/>
      <c r="E41" s="3"/>
      <c r="F41" s="3"/>
      <c r="G41" s="3"/>
      <c r="H41" s="22">
        <v>113.8</v>
      </c>
      <c r="I41" s="19"/>
      <c r="J41" s="19"/>
      <c r="K41" s="22">
        <v>113.8</v>
      </c>
      <c r="L41" s="19"/>
      <c r="M41" s="19"/>
      <c r="N41" s="3"/>
    </row>
    <row r="42" spans="1:14" ht="56.25" x14ac:dyDescent="0.25">
      <c r="A42" s="2" t="s">
        <v>294</v>
      </c>
      <c r="B42" s="3" t="s">
        <v>295</v>
      </c>
      <c r="C42" s="2" t="s">
        <v>286</v>
      </c>
      <c r="D42" s="3"/>
      <c r="E42" s="3"/>
      <c r="F42" s="3"/>
      <c r="G42" s="3"/>
      <c r="H42" s="22">
        <v>1075.0438262825389</v>
      </c>
      <c r="I42" s="19"/>
      <c r="J42" s="19"/>
      <c r="K42" s="22">
        <v>935.32799999999997</v>
      </c>
      <c r="L42" s="19"/>
      <c r="M42" s="19"/>
      <c r="N42" s="3"/>
    </row>
    <row r="43" spans="1:14" ht="56.25" x14ac:dyDescent="0.25">
      <c r="A43" s="2" t="s">
        <v>296</v>
      </c>
      <c r="B43" s="3" t="s">
        <v>297</v>
      </c>
      <c r="C43" s="2" t="s">
        <v>289</v>
      </c>
      <c r="D43" s="3"/>
      <c r="E43" s="3"/>
      <c r="F43" s="3"/>
      <c r="G43" s="3"/>
      <c r="H43" s="22">
        <v>11375.63</v>
      </c>
      <c r="I43" s="19">
        <f t="shared" ref="I43:I44" si="4">0.5324*H43</f>
        <v>6056.3854119999996</v>
      </c>
      <c r="J43" s="19">
        <f t="shared" ref="J43:J44" si="5">0.4676*H43</f>
        <v>5319.2445879999996</v>
      </c>
      <c r="K43" s="22">
        <v>8388.3395155199996</v>
      </c>
      <c r="L43" s="19">
        <f t="shared" ref="L43:L44" si="6">0.5324*K43</f>
        <v>4465.9519580628476</v>
      </c>
      <c r="M43" s="19">
        <f t="shared" ref="M43:M44" si="7">0.4676*K43</f>
        <v>3922.3875574571521</v>
      </c>
      <c r="N43" s="3"/>
    </row>
    <row r="44" spans="1:14" ht="67.5" x14ac:dyDescent="0.25">
      <c r="A44" s="2" t="s">
        <v>298</v>
      </c>
      <c r="B44" s="3" t="s">
        <v>299</v>
      </c>
      <c r="C44" s="2" t="s">
        <v>289</v>
      </c>
      <c r="D44" s="3"/>
      <c r="E44" s="3"/>
      <c r="F44" s="3"/>
      <c r="G44" s="3"/>
      <c r="H44" s="22">
        <v>11375.63</v>
      </c>
      <c r="I44" s="19">
        <f t="shared" si="4"/>
        <v>6056.3854119999996</v>
      </c>
      <c r="J44" s="19">
        <f t="shared" si="5"/>
        <v>5319.2445879999996</v>
      </c>
      <c r="K44" s="22">
        <v>8388.3395155199996</v>
      </c>
      <c r="L44" s="19">
        <f t="shared" si="6"/>
        <v>4465.9519580628476</v>
      </c>
      <c r="M44" s="19">
        <f t="shared" si="7"/>
        <v>3922.3875574571521</v>
      </c>
      <c r="N44" s="3"/>
    </row>
    <row r="45" spans="1:14" ht="67.5" x14ac:dyDescent="0.25">
      <c r="A45" s="2" t="s">
        <v>300</v>
      </c>
      <c r="B45" s="3" t="s">
        <v>301</v>
      </c>
      <c r="C45" s="2" t="s">
        <v>102</v>
      </c>
      <c r="D45" s="3"/>
      <c r="E45" s="3"/>
      <c r="F45" s="3"/>
      <c r="G45" s="3"/>
      <c r="H45" s="22">
        <v>104.3</v>
      </c>
      <c r="I45" s="19"/>
      <c r="J45" s="19"/>
      <c r="K45" s="22">
        <v>104.3</v>
      </c>
      <c r="L45" s="19"/>
      <c r="M45" s="19"/>
      <c r="N45" s="3"/>
    </row>
    <row r="46" spans="1:14" ht="56.25" x14ac:dyDescent="0.25">
      <c r="A46" s="2" t="s">
        <v>302</v>
      </c>
      <c r="B46" s="3" t="s">
        <v>303</v>
      </c>
      <c r="C46" s="2" t="s">
        <v>286</v>
      </c>
      <c r="D46" s="3"/>
      <c r="E46" s="3"/>
      <c r="F46" s="3"/>
      <c r="G46" s="3"/>
      <c r="H46" s="22">
        <v>252.66903241963612</v>
      </c>
      <c r="I46" s="19"/>
      <c r="J46" s="19"/>
      <c r="K46" s="22">
        <v>252.63784606224988</v>
      </c>
      <c r="L46" s="19"/>
      <c r="M46" s="19"/>
      <c r="N46" s="3"/>
    </row>
    <row r="47" spans="1:14" ht="67.5" x14ac:dyDescent="0.25">
      <c r="A47" s="2" t="s">
        <v>304</v>
      </c>
      <c r="B47" s="3" t="s">
        <v>305</v>
      </c>
      <c r="C47" s="2" t="s">
        <v>289</v>
      </c>
      <c r="D47" s="3"/>
      <c r="E47" s="3"/>
      <c r="F47" s="3"/>
      <c r="G47" s="3"/>
      <c r="H47" s="22">
        <v>2673.63</v>
      </c>
      <c r="I47" s="19">
        <f t="shared" ref="I47:I48" si="8">0.5324*H47</f>
        <v>1423.4406120000001</v>
      </c>
      <c r="J47" s="19">
        <f t="shared" ref="J47:J48" si="9">0.4676*H47</f>
        <v>1250.189388</v>
      </c>
      <c r="K47" s="22">
        <v>2265.742100353918</v>
      </c>
      <c r="L47" s="19">
        <f t="shared" ref="L47:L48" si="10">0.5324*K47</f>
        <v>1206.2810942284259</v>
      </c>
      <c r="M47" s="19">
        <f t="shared" ref="M47:M48" si="11">0.4676*K47</f>
        <v>1059.4610061254921</v>
      </c>
      <c r="N47" s="3"/>
    </row>
    <row r="48" spans="1:14" ht="90" x14ac:dyDescent="0.25">
      <c r="A48" s="2" t="s">
        <v>306</v>
      </c>
      <c r="B48" s="3" t="s">
        <v>307</v>
      </c>
      <c r="C48" s="2" t="s">
        <v>289</v>
      </c>
      <c r="D48" s="3"/>
      <c r="E48" s="3"/>
      <c r="F48" s="3"/>
      <c r="G48" s="3"/>
      <c r="H48" s="22">
        <v>2673.63</v>
      </c>
      <c r="I48" s="19">
        <f t="shared" si="8"/>
        <v>1423.4406120000001</v>
      </c>
      <c r="J48" s="19">
        <f t="shared" si="9"/>
        <v>1250.189388</v>
      </c>
      <c r="K48" s="22">
        <v>2265.742100353918</v>
      </c>
      <c r="L48" s="19">
        <f t="shared" si="10"/>
        <v>1206.2810942284259</v>
      </c>
      <c r="M48" s="19">
        <f t="shared" si="11"/>
        <v>1059.4610061254921</v>
      </c>
      <c r="N48" s="3"/>
    </row>
    <row r="49" spans="1:14" ht="56.25" x14ac:dyDescent="0.25">
      <c r="A49" s="2" t="s">
        <v>308</v>
      </c>
      <c r="B49" s="3" t="s">
        <v>309</v>
      </c>
      <c r="C49" s="2" t="s">
        <v>102</v>
      </c>
      <c r="D49" s="3"/>
      <c r="E49" s="3"/>
      <c r="F49" s="3"/>
      <c r="G49" s="3"/>
      <c r="H49" s="22">
        <v>104.3</v>
      </c>
      <c r="I49" s="19"/>
      <c r="J49" s="19"/>
      <c r="K49" s="22">
        <v>104.3</v>
      </c>
      <c r="L49" s="19"/>
      <c r="M49" s="19"/>
      <c r="N49" s="3"/>
    </row>
    <row r="50" spans="1:14" ht="45" x14ac:dyDescent="0.25">
      <c r="A50" s="2" t="s">
        <v>310</v>
      </c>
      <c r="B50" s="3" t="s">
        <v>311</v>
      </c>
      <c r="C50" s="2" t="s">
        <v>286</v>
      </c>
      <c r="D50" s="3"/>
      <c r="E50" s="3"/>
      <c r="F50" s="3"/>
      <c r="G50" s="3"/>
      <c r="H50" s="22">
        <v>103.56044246825843</v>
      </c>
      <c r="I50" s="19"/>
      <c r="J50" s="19"/>
      <c r="K50" s="22">
        <v>103.56044246825843</v>
      </c>
      <c r="L50" s="19"/>
      <c r="M50" s="19"/>
      <c r="N50" s="3"/>
    </row>
    <row r="51" spans="1:14" ht="45" x14ac:dyDescent="0.25">
      <c r="A51" s="2" t="s">
        <v>312</v>
      </c>
      <c r="B51" s="3" t="s">
        <v>313</v>
      </c>
      <c r="C51" s="2" t="s">
        <v>289</v>
      </c>
      <c r="D51" s="3"/>
      <c r="E51" s="3"/>
      <c r="F51" s="3"/>
      <c r="G51" s="3"/>
      <c r="H51" s="22">
        <v>1095.83</v>
      </c>
      <c r="I51" s="19">
        <f t="shared" ref="I51:I57" si="12">0.5324*H51</f>
        <v>583.41989199999989</v>
      </c>
      <c r="J51" s="19">
        <f t="shared" ref="J51:J57" si="13">0.4676*H51</f>
        <v>512.41010800000004</v>
      </c>
      <c r="K51" s="22">
        <v>928.76525860578079</v>
      </c>
      <c r="L51" s="19">
        <f t="shared" ref="L51:L57" si="14">0.5324*K51</f>
        <v>494.47462368171767</v>
      </c>
      <c r="M51" s="19">
        <f t="shared" ref="M51:M57" si="15">0.4676*K51</f>
        <v>434.29063492406311</v>
      </c>
      <c r="N51" s="3"/>
    </row>
    <row r="52" spans="1:14" ht="78.75" x14ac:dyDescent="0.25">
      <c r="A52" s="2" t="s">
        <v>314</v>
      </c>
      <c r="B52" s="3" t="s">
        <v>315</v>
      </c>
      <c r="C52" s="2" t="s">
        <v>289</v>
      </c>
      <c r="D52" s="3"/>
      <c r="E52" s="3"/>
      <c r="F52" s="3"/>
      <c r="G52" s="3"/>
      <c r="H52" s="22">
        <v>1095.83</v>
      </c>
      <c r="I52" s="19">
        <f t="shared" si="12"/>
        <v>583.41989199999989</v>
      </c>
      <c r="J52" s="19">
        <f t="shared" si="13"/>
        <v>512.41010800000004</v>
      </c>
      <c r="K52" s="22">
        <v>928.76525860578079</v>
      </c>
      <c r="L52" s="19">
        <f t="shared" si="14"/>
        <v>494.47462368171767</v>
      </c>
      <c r="M52" s="19">
        <f t="shared" si="15"/>
        <v>434.29063492406311</v>
      </c>
      <c r="N52" s="3"/>
    </row>
    <row r="53" spans="1:14" ht="22.5" x14ac:dyDescent="0.25">
      <c r="A53" s="2" t="s">
        <v>316</v>
      </c>
      <c r="B53" s="3" t="s">
        <v>317</v>
      </c>
      <c r="C53" s="2" t="s">
        <v>289</v>
      </c>
      <c r="D53" s="3"/>
      <c r="E53" s="3"/>
      <c r="F53" s="3"/>
      <c r="G53" s="3"/>
      <c r="H53" s="22">
        <v>6433.58</v>
      </c>
      <c r="I53" s="19">
        <f t="shared" si="12"/>
        <v>3425.2379919999998</v>
      </c>
      <c r="J53" s="19">
        <f t="shared" si="13"/>
        <v>3008.3420080000001</v>
      </c>
      <c r="K53" s="22">
        <v>5452.75072</v>
      </c>
      <c r="L53" s="19">
        <f t="shared" si="14"/>
        <v>2903.0444833279998</v>
      </c>
      <c r="M53" s="19">
        <f t="shared" si="15"/>
        <v>2549.7062366720002</v>
      </c>
      <c r="N53" s="3"/>
    </row>
    <row r="54" spans="1:14" ht="56.25" x14ac:dyDescent="0.25">
      <c r="A54" s="2" t="s">
        <v>318</v>
      </c>
      <c r="B54" s="3" t="s">
        <v>319</v>
      </c>
      <c r="C54" s="2" t="s">
        <v>289</v>
      </c>
      <c r="D54" s="3"/>
      <c r="E54" s="3"/>
      <c r="F54" s="3"/>
      <c r="G54" s="3"/>
      <c r="H54" s="22">
        <v>6433.58</v>
      </c>
      <c r="I54" s="19">
        <f t="shared" si="12"/>
        <v>3425.2379919999998</v>
      </c>
      <c r="J54" s="19">
        <f t="shared" si="13"/>
        <v>3008.3420080000001</v>
      </c>
      <c r="K54" s="22">
        <v>5452.75072</v>
      </c>
      <c r="L54" s="19">
        <f t="shared" si="14"/>
        <v>2903.0444833279998</v>
      </c>
      <c r="M54" s="19">
        <f t="shared" si="15"/>
        <v>2549.7062366720002</v>
      </c>
      <c r="N54" s="3"/>
    </row>
    <row r="55" spans="1:14" ht="45" x14ac:dyDescent="0.25">
      <c r="A55" s="32" t="s">
        <v>320</v>
      </c>
      <c r="B55" s="3" t="s">
        <v>321</v>
      </c>
      <c r="C55" s="2" t="s">
        <v>289</v>
      </c>
      <c r="D55" s="3"/>
      <c r="E55" s="3"/>
      <c r="F55" s="3"/>
      <c r="G55" s="3"/>
      <c r="H55" s="22">
        <v>44853.85</v>
      </c>
      <c r="I55" s="19">
        <f t="shared" si="12"/>
        <v>23880.189739999998</v>
      </c>
      <c r="J55" s="19">
        <f t="shared" si="13"/>
        <v>20973.660260000001</v>
      </c>
      <c r="K55" s="22">
        <v>33538.447594479701</v>
      </c>
      <c r="L55" s="19">
        <f t="shared" si="14"/>
        <v>17855.869499300992</v>
      </c>
      <c r="M55" s="19">
        <f t="shared" si="15"/>
        <v>15682.578095178709</v>
      </c>
      <c r="N55" s="3"/>
    </row>
    <row r="56" spans="1:14" ht="33.75" x14ac:dyDescent="0.25">
      <c r="A56" s="32"/>
      <c r="B56" s="3" t="s">
        <v>274</v>
      </c>
      <c r="C56" s="2" t="s">
        <v>289</v>
      </c>
      <c r="D56" s="3"/>
      <c r="E56" s="3"/>
      <c r="F56" s="3"/>
      <c r="G56" s="3"/>
      <c r="H56" s="22">
        <v>44853.85</v>
      </c>
      <c r="I56" s="19">
        <f t="shared" si="12"/>
        <v>23880.189739999998</v>
      </c>
      <c r="J56" s="19">
        <f t="shared" si="13"/>
        <v>20973.660260000001</v>
      </c>
      <c r="K56" s="22">
        <v>33538.447594479701</v>
      </c>
      <c r="L56" s="19">
        <f t="shared" si="14"/>
        <v>17855.869499300992</v>
      </c>
      <c r="M56" s="19">
        <f t="shared" si="15"/>
        <v>15682.578095178709</v>
      </c>
      <c r="N56" s="3"/>
    </row>
    <row r="57" spans="1:14" x14ac:dyDescent="0.25">
      <c r="A57" s="2" t="s">
        <v>322</v>
      </c>
      <c r="B57" s="3" t="s">
        <v>157</v>
      </c>
      <c r="C57" s="2" t="s">
        <v>289</v>
      </c>
      <c r="D57" s="3"/>
      <c r="E57" s="3"/>
      <c r="F57" s="3"/>
      <c r="G57" s="3"/>
      <c r="H57" s="22">
        <v>44853.85</v>
      </c>
      <c r="I57" s="19">
        <f t="shared" si="12"/>
        <v>23880.189739999998</v>
      </c>
      <c r="J57" s="19">
        <f t="shared" si="13"/>
        <v>20973.660260000001</v>
      </c>
      <c r="K57" s="22">
        <v>33538.447594479701</v>
      </c>
      <c r="L57" s="19">
        <f t="shared" si="14"/>
        <v>17855.869499300992</v>
      </c>
      <c r="M57" s="19">
        <f t="shared" si="15"/>
        <v>15682.578095178709</v>
      </c>
      <c r="N57" s="3"/>
    </row>
    <row r="58" spans="1:14" x14ac:dyDescent="0.25">
      <c r="A58" s="2" t="s">
        <v>322</v>
      </c>
      <c r="B58" s="3" t="s">
        <v>159</v>
      </c>
      <c r="C58" s="2" t="s">
        <v>289</v>
      </c>
      <c r="D58" s="3"/>
      <c r="E58" s="3"/>
      <c r="F58" s="3"/>
      <c r="G58" s="3"/>
      <c r="H58" s="22"/>
      <c r="I58" s="19"/>
      <c r="J58" s="19"/>
      <c r="K58" s="22"/>
      <c r="L58" s="19"/>
      <c r="M58" s="19"/>
      <c r="N58" s="3"/>
    </row>
    <row r="59" spans="1:14" ht="45" x14ac:dyDescent="0.25">
      <c r="A59" s="2" t="s">
        <v>323</v>
      </c>
      <c r="B59" s="3" t="s">
        <v>324</v>
      </c>
      <c r="C59" s="2" t="s">
        <v>325</v>
      </c>
      <c r="D59" s="3"/>
      <c r="E59" s="3"/>
      <c r="F59" s="3"/>
      <c r="G59" s="3"/>
      <c r="H59" s="22">
        <f>H55/H30</f>
        <v>5975.8103108605828</v>
      </c>
      <c r="I59" s="19"/>
      <c r="J59" s="19"/>
      <c r="K59" s="22">
        <f>K55/K30</f>
        <v>5101.8434839125066</v>
      </c>
      <c r="L59" s="19"/>
      <c r="M59" s="19"/>
      <c r="N59" s="3"/>
    </row>
    <row r="60" spans="1:14" ht="45" x14ac:dyDescent="0.25">
      <c r="A60" s="2" t="s">
        <v>326</v>
      </c>
      <c r="B60" s="3" t="s">
        <v>327</v>
      </c>
      <c r="C60" s="2" t="s">
        <v>286</v>
      </c>
      <c r="D60" s="3"/>
      <c r="E60" s="3"/>
      <c r="F60" s="3"/>
      <c r="G60" s="3"/>
      <c r="H60" s="22">
        <f>H57/H36</f>
        <v>4238.8733219613387</v>
      </c>
      <c r="I60" s="19"/>
      <c r="J60" s="19"/>
      <c r="K60" s="22">
        <f>K57/K36</f>
        <v>3739.6494328359208</v>
      </c>
      <c r="L60" s="19"/>
      <c r="M60" s="19"/>
      <c r="N60" s="3"/>
    </row>
    <row r="61" spans="1:14" ht="22.5" x14ac:dyDescent="0.25">
      <c r="A61" s="2" t="s">
        <v>328</v>
      </c>
      <c r="B61" s="3" t="s">
        <v>329</v>
      </c>
      <c r="C61" s="2" t="s">
        <v>330</v>
      </c>
      <c r="D61" s="3"/>
      <c r="E61" s="3"/>
      <c r="F61" s="3"/>
      <c r="G61" s="3"/>
      <c r="H61" s="22">
        <f>H55/H21*1000</f>
        <v>1394.1565455237744</v>
      </c>
      <c r="I61" s="19"/>
      <c r="J61" s="19"/>
      <c r="K61" s="22">
        <f>K55/K21*1000</f>
        <v>1181.5869508741368</v>
      </c>
      <c r="L61" s="19"/>
      <c r="M61" s="19"/>
      <c r="N61" s="3"/>
    </row>
    <row r="62" spans="1:14" x14ac:dyDescent="0.25">
      <c r="A62" s="31" t="s">
        <v>229</v>
      </c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</row>
  </sheetData>
  <mergeCells count="34">
    <mergeCell ref="A10:A11"/>
    <mergeCell ref="B10:B11"/>
    <mergeCell ref="A32:A33"/>
    <mergeCell ref="A55:A56"/>
    <mergeCell ref="A62:N62"/>
    <mergeCell ref="A13:A14"/>
    <mergeCell ref="B13:B14"/>
    <mergeCell ref="A15:A16"/>
    <mergeCell ref="B15:B16"/>
    <mergeCell ref="A19:A20"/>
    <mergeCell ref="B19:B20"/>
    <mergeCell ref="A5:N5"/>
    <mergeCell ref="A8:A9"/>
    <mergeCell ref="B8:B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A1:N1"/>
    <mergeCell ref="A2:A4"/>
    <mergeCell ref="B2:B4"/>
    <mergeCell ref="C2:C4"/>
    <mergeCell ref="D2:F2"/>
    <mergeCell ref="D3:F3"/>
    <mergeCell ref="G2:G3"/>
    <mergeCell ref="H2:M2"/>
    <mergeCell ref="N2:N4"/>
  </mergeCells>
  <hyperlinks>
    <hyperlink ref="A5" location="P5479" display="P5479" xr:uid="{00000000-0004-0000-0800-000000000000}"/>
    <hyperlink ref="C24" location="P5480" display="P5480" xr:uid="{00000000-0004-0000-0800-000001000000}"/>
    <hyperlink ref="C36" location="P5481" display="P5481" xr:uid="{00000000-0004-0000-0800-000002000000}"/>
  </hyperlinks>
  <pageMargins left="0.70866141732283472" right="0.70866141732283472" top="0.74803149606299213" bottom="0.74803149606299213" header="0.31496062992125984" footer="0.31496062992125984"/>
  <pageSetup paperSize="9" scale="8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Титул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Печенина</dc:creator>
  <cp:lastModifiedBy>Денис Карпюк</cp:lastModifiedBy>
  <cp:lastPrinted>2025-09-22T08:31:17Z</cp:lastPrinted>
  <dcterms:created xsi:type="dcterms:W3CDTF">2025-09-22T07:48:12Z</dcterms:created>
  <dcterms:modified xsi:type="dcterms:W3CDTF">2025-10-23T04:24:14Z</dcterms:modified>
</cp:coreProperties>
</file>