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main\материалы для правления\Материалы для подготовки Правлений 2015 год\Постановления\Декабрь\"/>
    </mc:Choice>
  </mc:AlternateContent>
  <bookViews>
    <workbookView xWindow="0" yWindow="0" windowWidth="28800" windowHeight="11835"/>
  </bookViews>
  <sheets>
    <sheet name="прил. 1" sheetId="1" r:id="rId1"/>
    <sheet name="прил. 2" sheetId="25" r:id="rId2"/>
    <sheet name="прил. 3" sheetId="3" r:id="rId3"/>
  </sheets>
  <definedNames>
    <definedName name="_xlnm.Print_Area" localSheetId="0">'прил. 1'!$A$1:$U$27</definedName>
    <definedName name="_xlnm.Print_Area" localSheetId="1">'прил. 2'!$A$1:$H$39</definedName>
    <definedName name="_xlnm.Print_Area" localSheetId="2">'прил. 3'!$A$1:$L$21</definedName>
  </definedNames>
  <calcPr calcId="152511"/>
</workbook>
</file>

<file path=xl/calcChain.xml><?xml version="1.0" encoding="utf-8"?>
<calcChain xmlns="http://schemas.openxmlformats.org/spreadsheetml/2006/main">
  <c r="P18" i="1" l="1"/>
  <c r="U25" i="1" l="1"/>
  <c r="U24" i="1"/>
  <c r="U23" i="1"/>
  <c r="U22" i="1"/>
  <c r="U21" i="1"/>
  <c r="U20" i="1"/>
  <c r="U19" i="1"/>
  <c r="U18" i="1"/>
  <c r="U17" i="1"/>
  <c r="U16" i="1"/>
  <c r="T14" i="1"/>
  <c r="T13" i="1" s="1"/>
  <c r="T15" i="1"/>
  <c r="S15" i="1"/>
  <c r="S14" i="1" s="1"/>
  <c r="S13" i="1" s="1"/>
  <c r="R15" i="1"/>
  <c r="R14" i="1" s="1"/>
  <c r="R13" i="1" s="1"/>
  <c r="Q15" i="1"/>
  <c r="Q14" i="1" s="1"/>
  <c r="Q13" i="1" s="1"/>
  <c r="P15" i="1"/>
  <c r="P14" i="1" s="1"/>
  <c r="P13" i="1" s="1"/>
  <c r="U13" i="1" l="1"/>
  <c r="U14" i="1"/>
  <c r="U15" i="1"/>
  <c r="B21" i="3"/>
  <c r="B20" i="3"/>
  <c r="B19" i="3"/>
  <c r="B18" i="3"/>
  <c r="B17" i="3"/>
  <c r="B16" i="3"/>
  <c r="B15" i="3"/>
  <c r="B14" i="3"/>
</calcChain>
</file>

<file path=xl/sharedStrings.xml><?xml version="1.0" encoding="utf-8"?>
<sst xmlns="http://schemas.openxmlformats.org/spreadsheetml/2006/main" count="163" uniqueCount="124">
  <si>
    <t>Наименование объекта</t>
  </si>
  <si>
    <t>Стадия реали-зации проекта</t>
  </si>
  <si>
    <t>год 
начала 
строительства</t>
  </si>
  <si>
    <t>год 
окончания 
строительства</t>
  </si>
  <si>
    <t>Ввод мощностей</t>
  </si>
  <si>
    <t>План 2015 года</t>
  </si>
  <si>
    <t>План 2016 года</t>
  </si>
  <si>
    <t>План 2017 года</t>
  </si>
  <si>
    <t>План 2018 года</t>
  </si>
  <si>
    <t>Итого</t>
  </si>
  <si>
    <t xml:space="preserve">План 
2015 года </t>
  </si>
  <si>
    <t xml:space="preserve">План 
2016 года </t>
  </si>
  <si>
    <t xml:space="preserve">План 
2017 года </t>
  </si>
  <si>
    <t>МВт/Гкал/ч/км/МВА</t>
  </si>
  <si>
    <t>ВСЕГО</t>
  </si>
  <si>
    <t>Техническое перевооружение и реконструкция</t>
  </si>
  <si>
    <t>1.1.</t>
  </si>
  <si>
    <t>Энергосбережение и повышение энергетической эффективности</t>
  </si>
  <si>
    <t>1.1.1.</t>
  </si>
  <si>
    <t>Реконструкция  ПС 110/35/6 кВ "Шерегеш-1"</t>
  </si>
  <si>
    <t>С</t>
  </si>
  <si>
    <t>1.1.2.</t>
  </si>
  <si>
    <t>Реконструкция  ПС 110/6 кВ "Казская"</t>
  </si>
  <si>
    <t>П</t>
  </si>
  <si>
    <t>1.1.3.</t>
  </si>
  <si>
    <t>Реконструкция  ПС 110/35/6 кВ "Таштагольская"</t>
  </si>
  <si>
    <t>1.1.4.</t>
  </si>
  <si>
    <t xml:space="preserve">Реконструкция ПС 110/10 кВ ОП-2 ЗСМК </t>
  </si>
  <si>
    <t>1.1.5.</t>
  </si>
  <si>
    <t>Реконструкция ПС 110/10 кВ ОП-4 ЗСМК</t>
  </si>
  <si>
    <t>1.1.6.</t>
  </si>
  <si>
    <t>Реконструкция ОРУ-110 кВ ПС 110/6/6 кВ ОП-5 ЗСМК</t>
  </si>
  <si>
    <t>1.1.7.</t>
  </si>
  <si>
    <t>Реконструкция ОРУ-110 кВ ПС 110/10 кВ ОП-6 ЗСМК</t>
  </si>
  <si>
    <t>1.2.</t>
  </si>
  <si>
    <t>Создание систем противоаварийной и режимной автоматики</t>
  </si>
  <si>
    <t>1.2.1.</t>
  </si>
  <si>
    <t>Реконструкция пожарной сигнализации ОП-3 ЗСМК</t>
  </si>
  <si>
    <t>Оборудование, не требующее монтажа</t>
  </si>
  <si>
    <t>Справочно:</t>
  </si>
  <si>
    <t>Оплата процентов за привлеченные кредитные ресурсы</t>
  </si>
  <si>
    <t>2.</t>
  </si>
  <si>
    <t>Прогноз ввода/вывода объектов ООО "ЕвразЭнергоТранс"</t>
  </si>
  <si>
    <t>№ п/п</t>
  </si>
  <si>
    <t>Наименование проекта</t>
  </si>
  <si>
    <t>Вывод  мощностей</t>
  </si>
  <si>
    <t>МВт, Гкал/час, км, МВА</t>
  </si>
  <si>
    <t>1</t>
  </si>
  <si>
    <t>2</t>
  </si>
  <si>
    <t>3</t>
  </si>
  <si>
    <t>4</t>
  </si>
  <si>
    <t>5</t>
  </si>
  <si>
    <t>6</t>
  </si>
  <si>
    <t>7</t>
  </si>
  <si>
    <t>8</t>
  </si>
  <si>
    <t>Источник финансирования</t>
  </si>
  <si>
    <t>в т.ч. от технологического присоединения (для электросетевых компаний)</t>
  </si>
  <si>
    <t>1.1.3.1.</t>
  </si>
  <si>
    <t>в т.ч. от технологического присоединения генерации</t>
  </si>
  <si>
    <t>1.1.3.2.</t>
  </si>
  <si>
    <t>в т.ч. от технологического присоединения потребителей</t>
  </si>
  <si>
    <t>Прочая прибыль</t>
  </si>
  <si>
    <t>1.2.2.</t>
  </si>
  <si>
    <t>Прочая амортизация</t>
  </si>
  <si>
    <t>1.2.3.</t>
  </si>
  <si>
    <t>Недоиспользованная амортизация прошлых лет</t>
  </si>
  <si>
    <t>1.3.</t>
  </si>
  <si>
    <t>Возврат НДС</t>
  </si>
  <si>
    <t>1.4.</t>
  </si>
  <si>
    <t>Прочие собственные средства</t>
  </si>
  <si>
    <t xml:space="preserve">1.4.1. </t>
  </si>
  <si>
    <t>в т.ч. средства допэмиссии</t>
  </si>
  <si>
    <t>1.5.</t>
  </si>
  <si>
    <t>Остаток собственных средств на начало года</t>
  </si>
  <si>
    <t>Привлеченные средства, в т.ч.:</t>
  </si>
  <si>
    <t>2.1.</t>
  </si>
  <si>
    <t>Кредиты</t>
  </si>
  <si>
    <t>2.2.</t>
  </si>
  <si>
    <t>Облигационные займы</t>
  </si>
  <si>
    <t>2.3.</t>
  </si>
  <si>
    <t>Займы организаций</t>
  </si>
  <si>
    <t>2.4.</t>
  </si>
  <si>
    <t>Бюджетное финансирование</t>
  </si>
  <si>
    <t>2.5.</t>
  </si>
  <si>
    <t>Средства внешних инвесторов</t>
  </si>
  <si>
    <t>2.6.</t>
  </si>
  <si>
    <t>Использование лизинга</t>
  </si>
  <si>
    <t>2.7.</t>
  </si>
  <si>
    <t>Прочие привлеченные средства</t>
  </si>
  <si>
    <t>для ОГК/ТГК, в том числе</t>
  </si>
  <si>
    <t>ДПМ</t>
  </si>
  <si>
    <t>вне ДПМ</t>
  </si>
  <si>
    <t>3.</t>
  </si>
  <si>
    <t xml:space="preserve">в т.ч. прибыль со свободного сектора </t>
  </si>
  <si>
    <t>План 
2018 года</t>
  </si>
  <si>
    <t>План 2019 года</t>
  </si>
  <si>
    <t>Объем финансирования с НДС</t>
  </si>
  <si>
    <t>План 2015г.</t>
  </si>
  <si>
    <t>План 2016г.</t>
  </si>
  <si>
    <t>План 2017г.</t>
  </si>
  <si>
    <t>План 2018г.</t>
  </si>
  <si>
    <t>План 2019г.</t>
  </si>
  <si>
    <t>Полная 
стоимость 
строи-тельства</t>
  </si>
  <si>
    <t>Остаточная стоимость строи-тельства</t>
  </si>
  <si>
    <t>План 
финанси-рования 
текущего года</t>
  </si>
  <si>
    <t>региональной энергетической комиссии</t>
  </si>
  <si>
    <t>Кемеровской области</t>
  </si>
  <si>
    <t>Перечень инвестиционных проектов ООО "ЕвразЭнергоТранс" (г. Новокузнецк) на период реализации инвестиционной программы и план их финансирования</t>
  </si>
  <si>
    <t>Собственные средства с НДС</t>
  </si>
  <si>
    <t>в т.ч. инвестиционная составляющая в тарифе без НДС</t>
  </si>
  <si>
    <t>Прибыль, направляемая на инвестиции без НДС:</t>
  </si>
  <si>
    <t>Амортизация без НДС</t>
  </si>
  <si>
    <t>Амортизация, учтенная в тарифе без НДС</t>
  </si>
  <si>
    <t>ВСЕГО источников финансирования с НДС</t>
  </si>
  <si>
    <t>Источники финансирования инвестиционной программы ООО "ЕвразЭнергоТранс"
(в прогнозных ценах соответствующих лет), млн. рублей</t>
  </si>
  <si>
    <t>-</t>
  </si>
  <si>
    <t>Проектная мощность/
протяжен-ность сетей</t>
  </si>
  <si>
    <t>млн. рублей</t>
  </si>
  <si>
    <t>С/П</t>
  </si>
  <si>
    <t>Приложение № 1 к постановлению</t>
  </si>
  <si>
    <t>Приложение № 2 к постановлению</t>
  </si>
  <si>
    <t>Приложение № 3 к постановлению</t>
  </si>
  <si>
    <t>от  31 декабря 2015 года № 1039</t>
  </si>
  <si>
    <t>от 31 декабря 2015 года № 1039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</si>
</sst>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_-* #,##0.00_р_._-;\-* #,##0.00_р_._-;_-* &quot;-&quot;??_р_._-;_-@_-"/>
    <numFmt numFmtId="165" formatCode="_-\ #,##0.0_р_._-;\-\ #,##0.0_р_._-;_-\ &quot;-&quot;??_р_._-;_-@_-"/>
    <numFmt numFmtId="166" formatCode="0.0"/>
    <numFmt numFmtId="167" formatCode="0.000"/>
    <numFmt numFmtId="168" formatCode="_-* #,##0.00_р_._-;\-* #,##0.00_р_._-;_-* &quot;-&quot;_р_._-;_-@_-"/>
    <numFmt numFmtId="169" formatCode="_-* #,##0.0000_р_._-;\-* #,##0.0000_р_._-;_-* &quot;-&quot;??_р_._-;_-@_-"/>
    <numFmt numFmtId="170" formatCode="0.00000"/>
    <numFmt numFmtId="171" formatCode="_-* #,##0_р_._-;\-* #,##0_р_._-;_-* &quot;-&quot;??_р_._-;_-@_-"/>
    <numFmt numFmtId="172" formatCode="_-\ #,##0_р_._-;\-\ #,##0_р_._-;_-\ &quot;-&quot;??_р_._-;_-@_-"/>
    <numFmt numFmtId="173" formatCode="#,##0.0000000000"/>
    <numFmt numFmtId="174" formatCode="#,##0.0_ ;\-#,##0.0\ "/>
    <numFmt numFmtId="175" formatCode="#,##0.00_ ;\-#,##0.00\ "/>
    <numFmt numFmtId="176" formatCode="_-* #,##0.0_р_._-;\-* #,##0.0_р_._-;_-* &quot;-&quot;?_р_._-;_-@_-"/>
    <numFmt numFmtId="177" formatCode="#,##0.000_ ;\-#,##0.000\ "/>
    <numFmt numFmtId="178" formatCode="0.000_ ;\-0.000\ "/>
  </numFmts>
  <fonts count="16" x14ac:knownFonts="1">
    <font>
      <sz val="12"/>
      <name val="Times New Roman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0"/>
      <name val="Helv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0" borderId="0"/>
  </cellStyleXfs>
  <cellXfs count="155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0" borderId="0" xfId="0" applyFont="1" applyAlignment="1">
      <alignment horizontal="right"/>
    </xf>
    <xf numFmtId="0" fontId="2" fillId="0" borderId="0" xfId="0" applyFont="1" applyBorder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5" fillId="0" borderId="0" xfId="0" applyFont="1" applyAlignment="1">
      <alignment horizontal="center"/>
    </xf>
    <xf numFmtId="165" fontId="2" fillId="0" borderId="0" xfId="0" applyNumberFormat="1" applyFont="1" applyFill="1"/>
    <xf numFmtId="167" fontId="2" fillId="0" borderId="0" xfId="0" applyNumberFormat="1" applyFont="1" applyFill="1"/>
    <xf numFmtId="0" fontId="2" fillId="0" borderId="0" xfId="0" applyFont="1" applyFill="1" applyBorder="1"/>
    <xf numFmtId="0" fontId="5" fillId="0" borderId="1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168" fontId="2" fillId="0" borderId="0" xfId="0" applyNumberFormat="1" applyFont="1" applyBorder="1"/>
    <xf numFmtId="0" fontId="5" fillId="0" borderId="1" xfId="2" applyFont="1" applyFill="1" applyBorder="1" applyAlignment="1">
      <alignment horizontal="left" vertical="center" wrapText="1"/>
    </xf>
    <xf numFmtId="0" fontId="7" fillId="2" borderId="1" xfId="2" applyFont="1" applyFill="1" applyBorder="1" applyAlignment="1">
      <alignment horizontal="center" vertical="center" wrapText="1"/>
    </xf>
    <xf numFmtId="1" fontId="7" fillId="2" borderId="1" xfId="2" applyNumberFormat="1" applyFont="1" applyFill="1" applyBorder="1" applyAlignment="1">
      <alignment horizontal="center" vertical="center" wrapText="1"/>
    </xf>
    <xf numFmtId="165" fontId="7" fillId="0" borderId="1" xfId="2" applyNumberFormat="1" applyFont="1" applyFill="1" applyBorder="1" applyAlignment="1">
      <alignment horizontal="right" vertical="center" wrapText="1"/>
    </xf>
    <xf numFmtId="164" fontId="2" fillId="0" borderId="0" xfId="0" applyNumberFormat="1" applyFont="1" applyBorder="1"/>
    <xf numFmtId="169" fontId="2" fillId="0" borderId="0" xfId="0" applyNumberFormat="1" applyFont="1" applyBorder="1"/>
    <xf numFmtId="170" fontId="2" fillId="0" borderId="0" xfId="0" applyNumberFormat="1" applyFont="1" applyBorder="1"/>
    <xf numFmtId="16" fontId="5" fillId="0" borderId="1" xfId="2" applyNumberFormat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16" fontId="2" fillId="0" borderId="1" xfId="2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horizontal="center" vertical="center" wrapText="1"/>
    </xf>
    <xf numFmtId="165" fontId="8" fillId="0" borderId="1" xfId="2" applyNumberFormat="1" applyFont="1" applyFill="1" applyBorder="1" applyAlignment="1">
      <alignment horizontal="right" vertical="center" wrapText="1"/>
    </xf>
    <xf numFmtId="165" fontId="8" fillId="0" borderId="2" xfId="2" applyNumberFormat="1" applyFont="1" applyFill="1" applyBorder="1" applyAlignment="1">
      <alignment horizontal="right" vertical="center" wrapText="1"/>
    </xf>
    <xf numFmtId="171" fontId="2" fillId="0" borderId="0" xfId="1" applyNumberFormat="1" applyFont="1" applyFill="1" applyBorder="1" applyAlignment="1">
      <alignment vertical="center"/>
    </xf>
    <xf numFmtId="167" fontId="2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7" fillId="0" borderId="1" xfId="2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8" fillId="0" borderId="1" xfId="2" applyFont="1" applyFill="1" applyBorder="1" applyAlignment="1">
      <alignment horizontal="left" vertical="center" wrapText="1"/>
    </xf>
    <xf numFmtId="172" fontId="8" fillId="0" borderId="1" xfId="2" applyNumberFormat="1" applyFont="1" applyFill="1" applyBorder="1" applyAlignment="1">
      <alignment horizontal="right" vertical="center" wrapText="1"/>
    </xf>
    <xf numFmtId="172" fontId="8" fillId="0" borderId="2" xfId="2" applyNumberFormat="1" applyFont="1" applyFill="1" applyBorder="1" applyAlignment="1">
      <alignment horizontal="right" vertical="center" wrapText="1"/>
    </xf>
    <xf numFmtId="0" fontId="5" fillId="0" borderId="0" xfId="2" applyFont="1" applyBorder="1" applyAlignment="1">
      <alignment horizontal="center" vertical="center" wrapText="1"/>
    </xf>
    <xf numFmtId="0" fontId="2" fillId="0" borderId="0" xfId="2" applyFont="1" applyBorder="1"/>
    <xf numFmtId="0" fontId="2" fillId="0" borderId="0" xfId="2" applyFont="1" applyFill="1" applyBorder="1"/>
    <xf numFmtId="0" fontId="2" fillId="0" borderId="0" xfId="2" applyFont="1" applyFill="1" applyBorder="1" applyAlignment="1">
      <alignment horizontal="right" vertical="center"/>
    </xf>
    <xf numFmtId="0" fontId="2" fillId="0" borderId="0" xfId="2" applyFont="1" applyFill="1"/>
    <xf numFmtId="0" fontId="10" fillId="0" borderId="0" xfId="2" applyFont="1"/>
    <xf numFmtId="0" fontId="10" fillId="0" borderId="0" xfId="2" applyFont="1" applyFill="1"/>
    <xf numFmtId="170" fontId="10" fillId="0" borderId="0" xfId="2" applyNumberFormat="1" applyFont="1" applyFill="1"/>
    <xf numFmtId="0" fontId="2" fillId="0" borderId="0" xfId="2" applyFont="1"/>
    <xf numFmtId="165" fontId="2" fillId="0" borderId="0" xfId="2" applyNumberFormat="1" applyFont="1"/>
    <xf numFmtId="1" fontId="5" fillId="0" borderId="0" xfId="2" applyNumberFormat="1" applyFont="1" applyAlignment="1">
      <alignment horizontal="right" vertical="top"/>
    </xf>
    <xf numFmtId="173" fontId="10" fillId="0" borderId="0" xfId="2" applyNumberFormat="1" applyFont="1" applyFill="1"/>
    <xf numFmtId="166" fontId="2" fillId="2" borderId="0" xfId="2" applyNumberFormat="1" applyFont="1" applyFill="1"/>
    <xf numFmtId="174" fontId="2" fillId="0" borderId="0" xfId="2" applyNumberFormat="1" applyFont="1"/>
    <xf numFmtId="1" fontId="5" fillId="0" borderId="0" xfId="0" applyNumberFormat="1" applyFont="1" applyFill="1" applyAlignment="1">
      <alignment horizontal="right" vertical="top"/>
    </xf>
    <xf numFmtId="0" fontId="10" fillId="0" borderId="0" xfId="0" applyFont="1" applyFill="1"/>
    <xf numFmtId="166" fontId="2" fillId="0" borderId="0" xfId="0" applyNumberFormat="1" applyFont="1"/>
    <xf numFmtId="2" fontId="2" fillId="0" borderId="0" xfId="0" applyNumberFormat="1" applyFont="1" applyAlignment="1">
      <alignment horizontal="center" vertical="top" wrapText="1"/>
    </xf>
    <xf numFmtId="49" fontId="2" fillId="0" borderId="0" xfId="0" applyNumberFormat="1" applyFont="1" applyBorder="1" applyAlignment="1">
      <alignment horizontal="left" vertical="top"/>
    </xf>
    <xf numFmtId="0" fontId="5" fillId="0" borderId="0" xfId="0" applyFont="1"/>
    <xf numFmtId="2" fontId="2" fillId="0" borderId="0" xfId="0" applyNumberFormat="1" applyFont="1" applyFill="1"/>
    <xf numFmtId="166" fontId="8" fillId="0" borderId="0" xfId="2" applyNumberFormat="1" applyFont="1" applyFill="1" applyBorder="1" applyAlignment="1">
      <alignment horizontal="right" vertical="center" wrapText="1"/>
    </xf>
    <xf numFmtId="2" fontId="2" fillId="0" borderId="0" xfId="0" applyNumberFormat="1" applyFont="1"/>
    <xf numFmtId="0" fontId="2" fillId="0" borderId="1" xfId="3" applyFont="1" applyFill="1" applyBorder="1" applyAlignment="1">
      <alignment horizontal="left" vertical="center" wrapText="1"/>
    </xf>
    <xf numFmtId="0" fontId="2" fillId="0" borderId="0" xfId="0" applyFont="1" applyAlignment="1"/>
    <xf numFmtId="0" fontId="11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horizontal="center" vertical="center" wrapText="1"/>
    </xf>
    <xf numFmtId="176" fontId="2" fillId="0" borderId="1" xfId="3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14" fillId="0" borderId="0" xfId="0" applyFont="1"/>
    <xf numFmtId="0" fontId="5" fillId="0" borderId="0" xfId="0" applyFont="1" applyAlignment="1">
      <alignment horizontal="center" wrapText="1"/>
    </xf>
    <xf numFmtId="0" fontId="2" fillId="0" borderId="12" xfId="0" applyFont="1" applyBorder="1"/>
    <xf numFmtId="0" fontId="2" fillId="0" borderId="0" xfId="0" applyFont="1" applyAlignment="1">
      <alignment horizontal="left"/>
    </xf>
    <xf numFmtId="0" fontId="5" fillId="0" borderId="0" xfId="0" applyFont="1" applyFill="1" applyAlignment="1">
      <alignment horizont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center" vertical="center"/>
    </xf>
    <xf numFmtId="175" fontId="2" fillId="0" borderId="1" xfId="0" applyNumberFormat="1" applyFont="1" applyFill="1" applyBorder="1" applyAlignment="1">
      <alignment horizontal="right" vertical="center" wrapText="1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right" vertical="center" wrapText="1"/>
    </xf>
    <xf numFmtId="0" fontId="2" fillId="0" borderId="22" xfId="0" applyFont="1" applyFill="1" applyBorder="1" applyAlignment="1">
      <alignment horizontal="left" vertical="center"/>
    </xf>
    <xf numFmtId="0" fontId="2" fillId="0" borderId="22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 vertical="center" wrapText="1" indent="4"/>
    </xf>
    <xf numFmtId="167" fontId="7" fillId="0" borderId="1" xfId="2" applyNumberFormat="1" applyFont="1" applyFill="1" applyBorder="1" applyAlignment="1">
      <alignment horizontal="right" vertical="center" wrapText="1"/>
    </xf>
    <xf numFmtId="167" fontId="7" fillId="2" borderId="1" xfId="2" applyNumberFormat="1" applyFont="1" applyFill="1" applyBorder="1" applyAlignment="1">
      <alignment horizontal="right" vertical="center" wrapText="1"/>
    </xf>
    <xf numFmtId="167" fontId="8" fillId="0" borderId="1" xfId="2" applyNumberFormat="1" applyFont="1" applyFill="1" applyBorder="1" applyAlignment="1">
      <alignment horizontal="right" vertical="center" wrapText="1"/>
    </xf>
    <xf numFmtId="167" fontId="8" fillId="2" borderId="1" xfId="2" applyNumberFormat="1" applyFont="1" applyFill="1" applyBorder="1" applyAlignment="1">
      <alignment horizontal="right" vertical="center" wrapText="1"/>
    </xf>
    <xf numFmtId="0" fontId="6" fillId="0" borderId="0" xfId="0" applyFont="1" applyAlignment="1"/>
    <xf numFmtId="0" fontId="6" fillId="2" borderId="0" xfId="0" applyFont="1" applyFill="1" applyAlignment="1"/>
    <xf numFmtId="0" fontId="3" fillId="2" borderId="0" xfId="0" applyFont="1" applyFill="1" applyAlignment="1"/>
    <xf numFmtId="0" fontId="1" fillId="0" borderId="4" xfId="0" applyFont="1" applyFill="1" applyBorder="1" applyAlignment="1">
      <alignment horizontal="left" vertical="center" wrapText="1"/>
    </xf>
    <xf numFmtId="178" fontId="2" fillId="0" borderId="8" xfId="0" applyNumberFormat="1" applyFont="1" applyFill="1" applyBorder="1" applyAlignment="1">
      <alignment horizontal="right" wrapText="1"/>
    </xf>
    <xf numFmtId="178" fontId="2" fillId="0" borderId="18" xfId="0" applyNumberFormat="1" applyFont="1" applyFill="1" applyBorder="1" applyAlignment="1">
      <alignment horizontal="right" wrapText="1"/>
    </xf>
    <xf numFmtId="178" fontId="5" fillId="0" borderId="7" xfId="0" applyNumberFormat="1" applyFont="1" applyFill="1" applyBorder="1" applyAlignment="1">
      <alignment horizontal="right" wrapText="1"/>
    </xf>
    <xf numFmtId="167" fontId="2" fillId="0" borderId="1" xfId="0" applyNumberFormat="1" applyFont="1" applyFill="1" applyBorder="1" applyAlignment="1">
      <alignment horizontal="right" vertical="center" wrapText="1"/>
    </xf>
    <xf numFmtId="167" fontId="2" fillId="0" borderId="5" xfId="0" applyNumberFormat="1" applyFont="1" applyFill="1" applyBorder="1" applyAlignment="1">
      <alignment horizontal="right" vertical="center" wrapText="1"/>
    </xf>
    <xf numFmtId="167" fontId="2" fillId="0" borderId="1" xfId="0" applyNumberFormat="1" applyFont="1" applyFill="1" applyBorder="1" applyAlignment="1">
      <alignment horizontal="right" wrapText="1"/>
    </xf>
    <xf numFmtId="167" fontId="2" fillId="0" borderId="3" xfId="0" applyNumberFormat="1" applyFont="1" applyFill="1" applyBorder="1" applyAlignment="1">
      <alignment horizontal="right" wrapText="1"/>
    </xf>
    <xf numFmtId="167" fontId="2" fillId="0" borderId="9" xfId="0" applyNumberFormat="1" applyFont="1" applyFill="1" applyBorder="1" applyAlignment="1">
      <alignment horizontal="right" vertical="center" wrapText="1"/>
    </xf>
    <xf numFmtId="167" fontId="2" fillId="0" borderId="19" xfId="0" applyNumberFormat="1" applyFont="1" applyFill="1" applyBorder="1" applyAlignment="1">
      <alignment horizontal="right" vertical="center" wrapText="1"/>
    </xf>
    <xf numFmtId="167" fontId="5" fillId="0" borderId="6" xfId="0" applyNumberFormat="1" applyFont="1" applyFill="1" applyBorder="1" applyAlignment="1">
      <alignment horizontal="right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177" fontId="5" fillId="0" borderId="8" xfId="0" applyNumberFormat="1" applyFont="1" applyFill="1" applyBorder="1" applyAlignment="1">
      <alignment horizontal="right" vertical="center" wrapText="1"/>
    </xf>
    <xf numFmtId="0" fontId="5" fillId="0" borderId="12" xfId="0" applyFont="1" applyBorder="1"/>
    <xf numFmtId="165" fontId="7" fillId="0" borderId="1" xfId="2" applyNumberFormat="1" applyFont="1" applyFill="1" applyBorder="1" applyAlignment="1">
      <alignment horizontal="center" vertical="center" wrapText="1"/>
    </xf>
    <xf numFmtId="165" fontId="7" fillId="0" borderId="2" xfId="2" applyNumberFormat="1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1" fontId="7" fillId="3" borderId="1" xfId="2" applyNumberFormat="1" applyFont="1" applyFill="1" applyBorder="1" applyAlignment="1">
      <alignment horizontal="center" vertical="center" wrapText="1"/>
    </xf>
    <xf numFmtId="167" fontId="7" fillId="3" borderId="1" xfId="2" applyNumberFormat="1" applyFont="1" applyFill="1" applyBorder="1" applyAlignment="1">
      <alignment horizontal="right" vertical="center" wrapText="1"/>
    </xf>
    <xf numFmtId="165" fontId="7" fillId="3" borderId="1" xfId="2" applyNumberFormat="1" applyFont="1" applyFill="1" applyBorder="1" applyAlignment="1">
      <alignment horizontal="right" vertical="center" wrapText="1"/>
    </xf>
    <xf numFmtId="165" fontId="7" fillId="3" borderId="1" xfId="2" applyNumberFormat="1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4" fillId="0" borderId="0" xfId="0" applyFont="1" applyAlignment="1">
      <alignment horizontal="center"/>
    </xf>
    <xf numFmtId="0" fontId="5" fillId="0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5" fillId="0" borderId="1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9">
    <cellStyle name="Обычный" xfId="0" builtinId="0"/>
    <cellStyle name="Обычный 2" xfId="5"/>
    <cellStyle name="Обычный 3" xfId="4"/>
    <cellStyle name="Обычный_Форматы МЭ_с учетом непроизв." xfId="3"/>
    <cellStyle name="Обычный_Форматы МЭ_с учетом непроизв. 2" xfId="2"/>
    <cellStyle name="Процентный 2" xfId="6"/>
    <cellStyle name="Процентный 3" xfId="7"/>
    <cellStyle name="Стиль 1_Инвестиционная программа 2011-2015-от 19 01 2010г  с АИСКУЭ" xfId="8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C49"/>
  <sheetViews>
    <sheetView tabSelected="1" view="pageBreakPreview" topLeftCell="E1" zoomScale="70" zoomScaleNormal="70" zoomScaleSheetLayoutView="70" workbookViewId="0">
      <selection activeCell="P31" sqref="P31"/>
    </sheetView>
  </sheetViews>
  <sheetFormatPr defaultRowHeight="15.75" outlineLevelCol="1" x14ac:dyDescent="0.25"/>
  <cols>
    <col min="1" max="1" width="10.125" style="1" bestFit="1" customWidth="1"/>
    <col min="2" max="2" width="55.125" style="1" customWidth="1"/>
    <col min="3" max="3" width="9.625" style="1" customWidth="1"/>
    <col min="4" max="4" width="12.75" style="2" customWidth="1"/>
    <col min="5" max="5" width="11.125" style="2" customWidth="1"/>
    <col min="6" max="6" width="11.25" style="2" customWidth="1"/>
    <col min="7" max="7" width="13.25" style="2" customWidth="1"/>
    <col min="8" max="8" width="13.125" style="2" customWidth="1"/>
    <col min="9" max="9" width="13.375" style="2" customWidth="1"/>
    <col min="10" max="10" width="11.5" style="2" customWidth="1"/>
    <col min="11" max="14" width="11" style="1" customWidth="1"/>
    <col min="15" max="15" width="11.25" style="1" customWidth="1"/>
    <col min="16" max="17" width="11" style="1" customWidth="1"/>
    <col min="18" max="18" width="11" style="1" bestFit="1" customWidth="1"/>
    <col min="19" max="19" width="10.5" style="1" customWidth="1"/>
    <col min="20" max="20" width="10.25" style="1" customWidth="1" outlineLevel="1"/>
    <col min="21" max="21" width="10" style="1" customWidth="1"/>
    <col min="22" max="25" width="14.625" style="4" customWidth="1"/>
    <col min="26" max="26" width="11.75" style="4" customWidth="1"/>
    <col min="27" max="29" width="9" style="4"/>
    <col min="30" max="16384" width="9" style="1"/>
  </cols>
  <sheetData>
    <row r="1" spans="1:29" ht="18" customHeight="1" x14ac:dyDescent="0.3">
      <c r="R1" s="136" t="s">
        <v>119</v>
      </c>
      <c r="S1" s="136"/>
      <c r="T1" s="136"/>
      <c r="U1" s="136"/>
    </row>
    <row r="2" spans="1:29" ht="18.75" customHeight="1" x14ac:dyDescent="0.3">
      <c r="R2" s="136" t="s">
        <v>105</v>
      </c>
      <c r="S2" s="136"/>
      <c r="T2" s="136"/>
      <c r="U2" s="136"/>
    </row>
    <row r="3" spans="1:29" ht="18.75" customHeight="1" x14ac:dyDescent="0.3">
      <c r="R3" s="136" t="s">
        <v>106</v>
      </c>
      <c r="S3" s="136"/>
      <c r="T3" s="136"/>
      <c r="U3" s="136"/>
    </row>
    <row r="4" spans="1:29" ht="30.75" customHeight="1" x14ac:dyDescent="0.3">
      <c r="R4" s="136" t="s">
        <v>122</v>
      </c>
      <c r="S4" s="136"/>
      <c r="T4" s="136"/>
      <c r="U4" s="136"/>
    </row>
    <row r="5" spans="1:29" ht="18.75" x14ac:dyDescent="0.3">
      <c r="U5" s="3"/>
    </row>
    <row r="6" spans="1:29" x14ac:dyDescent="0.25">
      <c r="U6" s="5"/>
    </row>
    <row r="7" spans="1:29" ht="22.5" x14ac:dyDescent="0.3">
      <c r="A7" s="133" t="s">
        <v>107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</row>
    <row r="8" spans="1:29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spans="1:29" x14ac:dyDescent="0.25">
      <c r="G9" s="9"/>
      <c r="H9" s="8"/>
    </row>
    <row r="10" spans="1:29" ht="21" customHeight="1" x14ac:dyDescent="0.25">
      <c r="A10" s="134" t="s">
        <v>43</v>
      </c>
      <c r="B10" s="134" t="s">
        <v>0</v>
      </c>
      <c r="C10" s="135" t="s">
        <v>1</v>
      </c>
      <c r="D10" s="134" t="s">
        <v>116</v>
      </c>
      <c r="E10" s="135" t="s">
        <v>2</v>
      </c>
      <c r="F10" s="135" t="s">
        <v>3</v>
      </c>
      <c r="G10" s="134" t="s">
        <v>102</v>
      </c>
      <c r="H10" s="134" t="s">
        <v>103</v>
      </c>
      <c r="I10" s="134" t="s">
        <v>104</v>
      </c>
      <c r="J10" s="137" t="s">
        <v>4</v>
      </c>
      <c r="K10" s="137"/>
      <c r="L10" s="137"/>
      <c r="M10" s="137"/>
      <c r="N10" s="138"/>
      <c r="O10" s="138"/>
      <c r="P10" s="139" t="s">
        <v>96</v>
      </c>
      <c r="Q10" s="139"/>
      <c r="R10" s="139"/>
      <c r="S10" s="139"/>
      <c r="T10" s="139"/>
      <c r="U10" s="139"/>
    </row>
    <row r="11" spans="1:29" ht="64.5" customHeight="1" x14ac:dyDescent="0.25">
      <c r="A11" s="134"/>
      <c r="B11" s="134"/>
      <c r="C11" s="135"/>
      <c r="D11" s="134"/>
      <c r="E11" s="135"/>
      <c r="F11" s="135"/>
      <c r="G11" s="134"/>
      <c r="H11" s="134"/>
      <c r="I11" s="134"/>
      <c r="J11" s="11" t="s">
        <v>5</v>
      </c>
      <c r="K11" s="11" t="s">
        <v>6</v>
      </c>
      <c r="L11" s="11" t="s">
        <v>7</v>
      </c>
      <c r="M11" s="11" t="s">
        <v>8</v>
      </c>
      <c r="N11" s="11" t="s">
        <v>95</v>
      </c>
      <c r="O11" s="12" t="s">
        <v>9</v>
      </c>
      <c r="P11" s="13" t="s">
        <v>10</v>
      </c>
      <c r="Q11" s="14" t="s">
        <v>11</v>
      </c>
      <c r="R11" s="14" t="s">
        <v>12</v>
      </c>
      <c r="S11" s="14" t="s">
        <v>94</v>
      </c>
      <c r="T11" s="14" t="s">
        <v>95</v>
      </c>
      <c r="U11" s="11" t="s">
        <v>9</v>
      </c>
    </row>
    <row r="12" spans="1:29" ht="31.5" x14ac:dyDescent="0.25">
      <c r="A12" s="134"/>
      <c r="B12" s="134"/>
      <c r="C12" s="129" t="s">
        <v>118</v>
      </c>
      <c r="D12" s="15" t="s">
        <v>13</v>
      </c>
      <c r="E12" s="135"/>
      <c r="F12" s="135"/>
      <c r="G12" s="128" t="s">
        <v>117</v>
      </c>
      <c r="H12" s="128" t="s">
        <v>117</v>
      </c>
      <c r="I12" s="128" t="s">
        <v>117</v>
      </c>
      <c r="J12" s="15" t="s">
        <v>13</v>
      </c>
      <c r="K12" s="15" t="s">
        <v>13</v>
      </c>
      <c r="L12" s="15" t="s">
        <v>13</v>
      </c>
      <c r="M12" s="15" t="s">
        <v>13</v>
      </c>
      <c r="N12" s="15" t="s">
        <v>13</v>
      </c>
      <c r="O12" s="16" t="s">
        <v>13</v>
      </c>
      <c r="P12" s="128" t="s">
        <v>117</v>
      </c>
      <c r="Q12" s="128" t="s">
        <v>117</v>
      </c>
      <c r="R12" s="128" t="s">
        <v>117</v>
      </c>
      <c r="S12" s="128" t="s">
        <v>117</v>
      </c>
      <c r="T12" s="128" t="s">
        <v>117</v>
      </c>
      <c r="U12" s="128" t="s">
        <v>117</v>
      </c>
    </row>
    <row r="13" spans="1:29" ht="22.5" customHeight="1" x14ac:dyDescent="0.25">
      <c r="A13" s="122"/>
      <c r="B13" s="122" t="s">
        <v>14</v>
      </c>
      <c r="C13" s="123"/>
      <c r="D13" s="124"/>
      <c r="E13" s="123">
        <v>2013</v>
      </c>
      <c r="F13" s="123">
        <v>2020</v>
      </c>
      <c r="G13" s="125">
        <v>1395.7166359386244</v>
      </c>
      <c r="H13" s="125">
        <v>1390.9166319386243</v>
      </c>
      <c r="I13" s="125">
        <v>110.36775999999999</v>
      </c>
      <c r="J13" s="126">
        <v>31.5</v>
      </c>
      <c r="K13" s="127">
        <v>0</v>
      </c>
      <c r="L13" s="127">
        <v>0</v>
      </c>
      <c r="M13" s="127">
        <v>0</v>
      </c>
      <c r="N13" s="127">
        <v>0</v>
      </c>
      <c r="O13" s="127">
        <v>0</v>
      </c>
      <c r="P13" s="125">
        <f>P14</f>
        <v>158.97948545809948</v>
      </c>
      <c r="Q13" s="125">
        <f>Q14</f>
        <v>164.59226125409785</v>
      </c>
      <c r="R13" s="125">
        <f>R14</f>
        <v>170.32486002371002</v>
      </c>
      <c r="S13" s="125">
        <f>S14</f>
        <v>176.2576320607541</v>
      </c>
      <c r="T13" s="125">
        <f>T14</f>
        <v>182.3975848220239</v>
      </c>
      <c r="U13" s="125">
        <f>P13+Q13+R13+S13+T13</f>
        <v>852.55182361868526</v>
      </c>
      <c r="V13" s="17"/>
      <c r="W13" s="17"/>
      <c r="X13" s="17"/>
      <c r="Y13" s="17"/>
    </row>
    <row r="14" spans="1:29" ht="20.25" customHeight="1" x14ac:dyDescent="0.25">
      <c r="A14" s="11">
        <v>1</v>
      </c>
      <c r="B14" s="18" t="s">
        <v>15</v>
      </c>
      <c r="C14" s="19"/>
      <c r="D14" s="20"/>
      <c r="E14" s="19">
        <v>2013</v>
      </c>
      <c r="F14" s="19">
        <v>2020</v>
      </c>
      <c r="G14" s="98">
        <v>1373.4100800735998</v>
      </c>
      <c r="H14" s="98">
        <v>1368.6100760735997</v>
      </c>
      <c r="I14" s="99">
        <v>110.36775999999999</v>
      </c>
      <c r="J14" s="21">
        <v>31.5</v>
      </c>
      <c r="K14" s="120">
        <v>0</v>
      </c>
      <c r="L14" s="120">
        <v>0</v>
      </c>
      <c r="M14" s="120">
        <v>0</v>
      </c>
      <c r="N14" s="120">
        <v>0</v>
      </c>
      <c r="O14" s="120">
        <v>0</v>
      </c>
      <c r="P14" s="98">
        <f>P15+P25+P23</f>
        <v>158.97948545809948</v>
      </c>
      <c r="Q14" s="98">
        <f>Q15+Q25+Q23</f>
        <v>164.59226125409785</v>
      </c>
      <c r="R14" s="98">
        <f>R15+R25+R23</f>
        <v>170.32486002371002</v>
      </c>
      <c r="S14" s="98">
        <f>S15+S25+S23</f>
        <v>176.2576320607541</v>
      </c>
      <c r="T14" s="98">
        <f>T15+T25+T23</f>
        <v>182.3975848220239</v>
      </c>
      <c r="U14" s="98">
        <f t="shared" ref="U14:U25" si="0">P14+Q14+R14+S14+T14</f>
        <v>852.55182361868526</v>
      </c>
      <c r="V14" s="22"/>
      <c r="W14" s="23"/>
      <c r="X14" s="24"/>
      <c r="Y14" s="24"/>
    </row>
    <row r="15" spans="1:29" ht="31.5" x14ac:dyDescent="0.25">
      <c r="A15" s="25" t="s">
        <v>16</v>
      </c>
      <c r="B15" s="18" t="s">
        <v>17</v>
      </c>
      <c r="C15" s="19"/>
      <c r="D15" s="20"/>
      <c r="E15" s="26">
        <v>2013</v>
      </c>
      <c r="F15" s="26">
        <v>2020</v>
      </c>
      <c r="G15" s="98">
        <v>1361.7730050335999</v>
      </c>
      <c r="H15" s="98">
        <v>1356.9730010335998</v>
      </c>
      <c r="I15" s="99">
        <v>110.36775999999999</v>
      </c>
      <c r="J15" s="21">
        <v>31.5</v>
      </c>
      <c r="K15" s="120">
        <v>0</v>
      </c>
      <c r="L15" s="120">
        <v>0</v>
      </c>
      <c r="M15" s="120">
        <v>0</v>
      </c>
      <c r="N15" s="120">
        <v>0</v>
      </c>
      <c r="O15" s="121">
        <v>0</v>
      </c>
      <c r="P15" s="98">
        <f>P16+P17+P18+P19+P21+P20+P22</f>
        <v>154.55869390398792</v>
      </c>
      <c r="Q15" s="98">
        <f>Q16+Q17+Q18+Q19+Q21+Q20+Q22</f>
        <v>159.86265744686818</v>
      </c>
      <c r="R15" s="98">
        <f>R16+R17+R18+R19+R21+R20+R22</f>
        <v>160.70635901518347</v>
      </c>
      <c r="S15" s="98">
        <f>S16+S17+S18+S19+S21+S20+S22</f>
        <v>172.53151023375764</v>
      </c>
      <c r="T15" s="98">
        <f>T16+T17+T18+T19+T21+T20+T22</f>
        <v>180.56408205952954</v>
      </c>
      <c r="U15" s="98">
        <f t="shared" si="0"/>
        <v>828.22330265932669</v>
      </c>
    </row>
    <row r="16" spans="1:29" s="34" customFormat="1" ht="21" customHeight="1" x14ac:dyDescent="0.25">
      <c r="A16" s="27" t="s">
        <v>18</v>
      </c>
      <c r="B16" s="28" t="s">
        <v>19</v>
      </c>
      <c r="C16" s="29" t="s">
        <v>20</v>
      </c>
      <c r="D16" s="29">
        <v>63</v>
      </c>
      <c r="E16" s="29">
        <v>2013</v>
      </c>
      <c r="F16" s="29">
        <v>2015</v>
      </c>
      <c r="G16" s="100">
        <v>249.06201844879999</v>
      </c>
      <c r="H16" s="100">
        <v>244.26201444880002</v>
      </c>
      <c r="I16" s="101">
        <v>110.36775999999999</v>
      </c>
      <c r="J16" s="30">
        <v>31.5</v>
      </c>
      <c r="K16" s="120">
        <v>0</v>
      </c>
      <c r="L16" s="120">
        <v>0</v>
      </c>
      <c r="M16" s="120">
        <v>0</v>
      </c>
      <c r="N16" s="120">
        <v>0</v>
      </c>
      <c r="O16" s="121">
        <v>0</v>
      </c>
      <c r="P16" s="100">
        <v>133.89425444880001</v>
      </c>
      <c r="Q16" s="100">
        <v>0</v>
      </c>
      <c r="R16" s="100">
        <v>0</v>
      </c>
      <c r="S16" s="100">
        <v>0</v>
      </c>
      <c r="T16" s="100">
        <v>0</v>
      </c>
      <c r="U16" s="100">
        <f t="shared" si="0"/>
        <v>133.89425444880001</v>
      </c>
      <c r="V16" s="32"/>
      <c r="W16" s="32"/>
      <c r="X16" s="32"/>
      <c r="Y16" s="32"/>
      <c r="Z16" s="32"/>
      <c r="AA16" s="33"/>
      <c r="AB16" s="33"/>
      <c r="AC16" s="33"/>
    </row>
    <row r="17" spans="1:29" s="35" customFormat="1" ht="25.5" customHeight="1" x14ac:dyDescent="0.25">
      <c r="A17" s="27" t="s">
        <v>21</v>
      </c>
      <c r="B17" s="28" t="s">
        <v>22</v>
      </c>
      <c r="C17" s="29" t="s">
        <v>23</v>
      </c>
      <c r="D17" s="29">
        <v>20</v>
      </c>
      <c r="E17" s="29">
        <v>2016</v>
      </c>
      <c r="F17" s="29">
        <v>2017</v>
      </c>
      <c r="G17" s="100">
        <v>196.20084553999999</v>
      </c>
      <c r="H17" s="100">
        <v>196.20084553999999</v>
      </c>
      <c r="I17" s="101">
        <v>0</v>
      </c>
      <c r="J17" s="30" t="s">
        <v>115</v>
      </c>
      <c r="K17" s="30">
        <v>10</v>
      </c>
      <c r="L17" s="30">
        <v>10</v>
      </c>
      <c r="M17" s="120">
        <v>0</v>
      </c>
      <c r="N17" s="120">
        <v>0</v>
      </c>
      <c r="O17" s="121">
        <v>0</v>
      </c>
      <c r="P17" s="100"/>
      <c r="Q17" s="100">
        <v>58.460878336872184</v>
      </c>
      <c r="R17" s="100">
        <v>82.853348106151728</v>
      </c>
      <c r="S17" s="100">
        <v>0</v>
      </c>
      <c r="T17" s="100">
        <v>0</v>
      </c>
      <c r="U17" s="100">
        <f t="shared" si="0"/>
        <v>141.31422644302393</v>
      </c>
      <c r="V17" s="32"/>
      <c r="W17" s="32"/>
      <c r="X17" s="32"/>
      <c r="Y17" s="32"/>
      <c r="Z17" s="32"/>
      <c r="AA17" s="33"/>
      <c r="AB17" s="33"/>
      <c r="AC17" s="33"/>
    </row>
    <row r="18" spans="1:29" s="34" customFormat="1" ht="25.5" customHeight="1" x14ac:dyDescent="0.25">
      <c r="A18" s="27" t="s">
        <v>24</v>
      </c>
      <c r="B18" s="28" t="s">
        <v>25</v>
      </c>
      <c r="C18" s="29" t="s">
        <v>23</v>
      </c>
      <c r="D18" s="29">
        <v>80</v>
      </c>
      <c r="E18" s="29">
        <v>2015</v>
      </c>
      <c r="F18" s="29">
        <v>2016</v>
      </c>
      <c r="G18" s="100">
        <v>199.93177307999997</v>
      </c>
      <c r="H18" s="100">
        <v>199.93177307999997</v>
      </c>
      <c r="I18" s="101">
        <v>0</v>
      </c>
      <c r="J18" s="30">
        <v>40</v>
      </c>
      <c r="K18" s="30">
        <v>40</v>
      </c>
      <c r="L18" s="120">
        <v>0</v>
      </c>
      <c r="M18" s="120">
        <v>0</v>
      </c>
      <c r="N18" s="120">
        <v>0</v>
      </c>
      <c r="O18" s="121">
        <v>0</v>
      </c>
      <c r="P18" s="100">
        <f>51.4514394551879-47.471+16.684</f>
        <v>20.664439455187907</v>
      </c>
      <c r="Q18" s="100">
        <v>101.40177910999599</v>
      </c>
      <c r="R18" s="100">
        <v>0</v>
      </c>
      <c r="S18" s="100">
        <v>0</v>
      </c>
      <c r="T18" s="100">
        <v>0</v>
      </c>
      <c r="U18" s="100">
        <f t="shared" si="0"/>
        <v>122.06621856518389</v>
      </c>
      <c r="V18" s="32"/>
      <c r="W18" s="32"/>
      <c r="X18" s="32"/>
      <c r="Y18" s="32"/>
      <c r="Z18" s="32"/>
      <c r="AA18" s="33"/>
      <c r="AB18" s="33"/>
      <c r="AC18" s="33"/>
    </row>
    <row r="19" spans="1:29" s="34" customFormat="1" ht="25.5" customHeight="1" x14ac:dyDescent="0.25">
      <c r="A19" s="27" t="s">
        <v>26</v>
      </c>
      <c r="B19" s="28" t="s">
        <v>27</v>
      </c>
      <c r="C19" s="29" t="s">
        <v>23</v>
      </c>
      <c r="D19" s="29">
        <v>80</v>
      </c>
      <c r="E19" s="29">
        <v>2018</v>
      </c>
      <c r="F19" s="29">
        <v>2019</v>
      </c>
      <c r="G19" s="100">
        <v>308.43548117999995</v>
      </c>
      <c r="H19" s="100">
        <v>308.43548117999995</v>
      </c>
      <c r="I19" s="101">
        <v>0</v>
      </c>
      <c r="J19" s="120">
        <v>0</v>
      </c>
      <c r="K19" s="120">
        <v>0</v>
      </c>
      <c r="L19" s="120">
        <v>0</v>
      </c>
      <c r="M19" s="120">
        <v>0</v>
      </c>
      <c r="N19" s="120">
        <v>0</v>
      </c>
      <c r="O19" s="121">
        <v>0</v>
      </c>
      <c r="P19" s="100">
        <v>0</v>
      </c>
      <c r="Q19" s="100">
        <v>0</v>
      </c>
      <c r="R19" s="100">
        <v>0</v>
      </c>
      <c r="S19" s="100">
        <v>148.09307906397859</v>
      </c>
      <c r="T19" s="100">
        <v>62.914765357620432</v>
      </c>
      <c r="U19" s="100">
        <f t="shared" si="0"/>
        <v>211.00784442159903</v>
      </c>
      <c r="V19" s="32"/>
      <c r="W19" s="32"/>
      <c r="X19" s="32"/>
      <c r="Y19" s="32"/>
      <c r="Z19" s="32"/>
      <c r="AA19" s="33"/>
      <c r="AB19" s="33"/>
      <c r="AC19" s="33"/>
    </row>
    <row r="20" spans="1:29" s="34" customFormat="1" ht="25.5" customHeight="1" x14ac:dyDescent="0.25">
      <c r="A20" s="27" t="s">
        <v>28</v>
      </c>
      <c r="B20" s="28" t="s">
        <v>29</v>
      </c>
      <c r="C20" s="29" t="s">
        <v>23</v>
      </c>
      <c r="D20" s="29">
        <v>160</v>
      </c>
      <c r="E20" s="29">
        <v>2017</v>
      </c>
      <c r="F20" s="29">
        <v>2017</v>
      </c>
      <c r="G20" s="100">
        <v>112.24600848</v>
      </c>
      <c r="H20" s="100">
        <v>112.24600848</v>
      </c>
      <c r="I20" s="101">
        <v>0</v>
      </c>
      <c r="J20" s="120">
        <v>0</v>
      </c>
      <c r="K20" s="120">
        <v>0</v>
      </c>
      <c r="L20" s="120">
        <v>0</v>
      </c>
      <c r="M20" s="120">
        <v>0</v>
      </c>
      <c r="N20" s="120">
        <v>0</v>
      </c>
      <c r="O20" s="121">
        <v>0</v>
      </c>
      <c r="P20" s="100">
        <v>0</v>
      </c>
      <c r="Q20" s="100">
        <v>0</v>
      </c>
      <c r="R20" s="100">
        <v>77.853010909031752</v>
      </c>
      <c r="S20" s="100">
        <v>0</v>
      </c>
      <c r="T20" s="100">
        <v>0</v>
      </c>
      <c r="U20" s="100">
        <f t="shared" si="0"/>
        <v>77.853010909031752</v>
      </c>
      <c r="V20" s="32"/>
      <c r="W20" s="32"/>
      <c r="X20" s="32"/>
      <c r="Y20" s="32"/>
      <c r="Z20" s="32"/>
      <c r="AA20" s="33"/>
      <c r="AB20" s="33"/>
      <c r="AC20" s="33"/>
    </row>
    <row r="21" spans="1:29" s="34" customFormat="1" ht="25.5" customHeight="1" x14ac:dyDescent="0.25">
      <c r="A21" s="27" t="s">
        <v>30</v>
      </c>
      <c r="B21" s="28" t="s">
        <v>31</v>
      </c>
      <c r="C21" s="29" t="s">
        <v>23</v>
      </c>
      <c r="D21" s="29">
        <v>50</v>
      </c>
      <c r="E21" s="29">
        <v>2018</v>
      </c>
      <c r="F21" s="29">
        <v>2019</v>
      </c>
      <c r="G21" s="100">
        <v>96.422407144800019</v>
      </c>
      <c r="H21" s="100">
        <v>96.422407144800019</v>
      </c>
      <c r="I21" s="101">
        <v>0</v>
      </c>
      <c r="J21" s="120">
        <v>0</v>
      </c>
      <c r="K21" s="120">
        <v>0</v>
      </c>
      <c r="L21" s="30">
        <v>25</v>
      </c>
      <c r="M21" s="120">
        <v>0</v>
      </c>
      <c r="N21" s="120">
        <v>0</v>
      </c>
      <c r="O21" s="121">
        <v>0</v>
      </c>
      <c r="P21" s="100">
        <v>0</v>
      </c>
      <c r="Q21" s="100">
        <v>0</v>
      </c>
      <c r="R21" s="100">
        <v>0</v>
      </c>
      <c r="S21" s="100">
        <v>24.43843116977904</v>
      </c>
      <c r="T21" s="100">
        <v>41.558113756133253</v>
      </c>
      <c r="U21" s="100">
        <f t="shared" si="0"/>
        <v>65.996544925912289</v>
      </c>
      <c r="V21" s="32"/>
      <c r="W21" s="32"/>
      <c r="X21" s="32"/>
      <c r="Y21" s="32"/>
      <c r="Z21" s="32"/>
      <c r="AA21" s="33"/>
      <c r="AB21" s="33"/>
      <c r="AC21" s="33"/>
    </row>
    <row r="22" spans="1:29" s="34" customFormat="1" ht="25.5" customHeight="1" x14ac:dyDescent="0.25">
      <c r="A22" s="27" t="s">
        <v>32</v>
      </c>
      <c r="B22" s="28" t="s">
        <v>33</v>
      </c>
      <c r="C22" s="29" t="s">
        <v>23</v>
      </c>
      <c r="D22" s="29">
        <v>31</v>
      </c>
      <c r="E22" s="29">
        <v>2019</v>
      </c>
      <c r="F22" s="29">
        <v>2020</v>
      </c>
      <c r="G22" s="100">
        <v>199.47447116000001</v>
      </c>
      <c r="H22" s="100">
        <v>199.47447116000001</v>
      </c>
      <c r="I22" s="101">
        <v>0</v>
      </c>
      <c r="J22" s="120">
        <v>0</v>
      </c>
      <c r="K22" s="120">
        <v>0</v>
      </c>
      <c r="L22" s="120">
        <v>0</v>
      </c>
      <c r="M22" s="120">
        <v>0</v>
      </c>
      <c r="N22" s="31">
        <v>15</v>
      </c>
      <c r="O22" s="121">
        <v>0</v>
      </c>
      <c r="P22" s="100">
        <v>0</v>
      </c>
      <c r="Q22" s="100">
        <v>0</v>
      </c>
      <c r="R22" s="100">
        <v>0</v>
      </c>
      <c r="S22" s="100">
        <v>0</v>
      </c>
      <c r="T22" s="100">
        <v>76.091202945775862</v>
      </c>
      <c r="U22" s="100">
        <f t="shared" si="0"/>
        <v>76.091202945775862</v>
      </c>
      <c r="V22" s="32"/>
      <c r="W22" s="32"/>
      <c r="X22" s="32"/>
      <c r="Y22" s="32"/>
      <c r="Z22" s="32"/>
      <c r="AA22" s="33"/>
      <c r="AB22" s="33"/>
      <c r="AC22" s="33"/>
    </row>
    <row r="23" spans="1:29" s="38" customFormat="1" ht="31.5" x14ac:dyDescent="0.25">
      <c r="A23" s="11" t="s">
        <v>34</v>
      </c>
      <c r="B23" s="18" t="s">
        <v>35</v>
      </c>
      <c r="C23" s="26"/>
      <c r="D23" s="36"/>
      <c r="E23" s="26">
        <v>2017</v>
      </c>
      <c r="F23" s="26">
        <v>2018</v>
      </c>
      <c r="G23" s="98">
        <v>11.637075039999999</v>
      </c>
      <c r="H23" s="98">
        <v>11.637075039999999</v>
      </c>
      <c r="I23" s="99">
        <v>0</v>
      </c>
      <c r="J23" s="120">
        <v>0</v>
      </c>
      <c r="K23" s="120">
        <v>0</v>
      </c>
      <c r="L23" s="120">
        <v>0</v>
      </c>
      <c r="M23" s="120">
        <v>0</v>
      </c>
      <c r="N23" s="120">
        <v>0</v>
      </c>
      <c r="O23" s="120">
        <v>0</v>
      </c>
      <c r="P23" s="98">
        <v>0</v>
      </c>
      <c r="Q23" s="98">
        <v>0</v>
      </c>
      <c r="R23" s="98">
        <v>6.7301775621909483</v>
      </c>
      <c r="S23" s="98">
        <v>1.3223290869301787</v>
      </c>
      <c r="T23" s="98">
        <v>0</v>
      </c>
      <c r="U23" s="98">
        <f t="shared" si="0"/>
        <v>8.0525066491211277</v>
      </c>
      <c r="V23" s="32"/>
      <c r="W23" s="32"/>
      <c r="X23" s="32"/>
      <c r="Y23" s="32"/>
      <c r="Z23" s="32"/>
      <c r="AA23" s="37"/>
      <c r="AB23" s="37"/>
      <c r="AC23" s="37"/>
    </row>
    <row r="24" spans="1:29" s="38" customFormat="1" ht="24" customHeight="1" x14ac:dyDescent="0.25">
      <c r="A24" s="15" t="s">
        <v>36</v>
      </c>
      <c r="B24" s="28" t="s">
        <v>37</v>
      </c>
      <c r="C24" s="29" t="s">
        <v>23</v>
      </c>
      <c r="D24" s="29"/>
      <c r="E24" s="29">
        <v>2017</v>
      </c>
      <c r="F24" s="29">
        <v>2018</v>
      </c>
      <c r="G24" s="100">
        <v>11.637075039999999</v>
      </c>
      <c r="H24" s="100">
        <v>11.637075039999999</v>
      </c>
      <c r="I24" s="101">
        <v>0</v>
      </c>
      <c r="J24" s="120">
        <v>0</v>
      </c>
      <c r="K24" s="120">
        <v>0</v>
      </c>
      <c r="L24" s="120">
        <v>0</v>
      </c>
      <c r="M24" s="120">
        <v>0</v>
      </c>
      <c r="N24" s="120">
        <v>0</v>
      </c>
      <c r="O24" s="120">
        <v>0</v>
      </c>
      <c r="P24" s="100">
        <v>0</v>
      </c>
      <c r="Q24" s="100">
        <v>0</v>
      </c>
      <c r="R24" s="100">
        <v>6.7301775621909483</v>
      </c>
      <c r="S24" s="100">
        <v>1.3223290869301787</v>
      </c>
      <c r="T24" s="100">
        <v>0</v>
      </c>
      <c r="U24" s="100">
        <f t="shared" si="0"/>
        <v>8.0525066491211277</v>
      </c>
      <c r="V24" s="32"/>
      <c r="W24" s="32"/>
      <c r="X24" s="32"/>
      <c r="Y24" s="32"/>
      <c r="Z24" s="32"/>
      <c r="AA24" s="33"/>
      <c r="AB24" s="33"/>
      <c r="AC24" s="33"/>
    </row>
    <row r="25" spans="1:29" s="38" customFormat="1" ht="18.75" customHeight="1" x14ac:dyDescent="0.25">
      <c r="A25" s="11">
        <v>2</v>
      </c>
      <c r="B25" s="18" t="s">
        <v>38</v>
      </c>
      <c r="C25" s="26"/>
      <c r="D25" s="36"/>
      <c r="E25" s="26">
        <v>2015</v>
      </c>
      <c r="F25" s="26">
        <v>2019</v>
      </c>
      <c r="G25" s="98">
        <v>22.306555865024652</v>
      </c>
      <c r="H25" s="98">
        <v>22.306555865024652</v>
      </c>
      <c r="I25" s="98">
        <v>0</v>
      </c>
      <c r="J25" s="120">
        <v>0</v>
      </c>
      <c r="K25" s="120">
        <v>0</v>
      </c>
      <c r="L25" s="120">
        <v>0</v>
      </c>
      <c r="M25" s="120">
        <v>0</v>
      </c>
      <c r="N25" s="120">
        <v>0</v>
      </c>
      <c r="O25" s="120">
        <v>0</v>
      </c>
      <c r="P25" s="98">
        <v>4.4207915541115685</v>
      </c>
      <c r="Q25" s="98">
        <v>4.7296038072296689</v>
      </c>
      <c r="R25" s="98">
        <v>2.8883234463355789</v>
      </c>
      <c r="S25" s="98">
        <v>2.4037927400662804</v>
      </c>
      <c r="T25" s="98">
        <v>1.8335027624943714</v>
      </c>
      <c r="U25" s="98">
        <f t="shared" si="0"/>
        <v>16.276014310237468</v>
      </c>
      <c r="V25" s="37"/>
      <c r="W25" s="37"/>
      <c r="X25" s="37"/>
      <c r="Y25" s="37"/>
      <c r="Z25" s="37"/>
      <c r="AA25" s="37"/>
      <c r="AB25" s="37"/>
      <c r="AC25" s="37"/>
    </row>
    <row r="26" spans="1:29" ht="16.5" hidden="1" x14ac:dyDescent="0.25">
      <c r="A26" s="131" t="s">
        <v>39</v>
      </c>
      <c r="B26" s="131"/>
      <c r="C26" s="39"/>
      <c r="D26" s="39"/>
      <c r="E26" s="39"/>
      <c r="F26" s="39"/>
      <c r="G26" s="100"/>
      <c r="H26" s="100"/>
      <c r="I26" s="101"/>
      <c r="J26" s="30"/>
      <c r="K26" s="40"/>
      <c r="L26" s="40"/>
      <c r="M26" s="40"/>
      <c r="N26" s="41"/>
      <c r="O26" s="41"/>
      <c r="P26" s="100"/>
      <c r="Q26" s="100"/>
      <c r="R26" s="100"/>
      <c r="S26" s="100"/>
      <c r="T26" s="100"/>
      <c r="U26" s="100"/>
    </row>
    <row r="27" spans="1:29" ht="21" hidden="1" customHeight="1" x14ac:dyDescent="0.25">
      <c r="A27" s="11"/>
      <c r="B27" s="11" t="s">
        <v>40</v>
      </c>
      <c r="C27" s="39"/>
      <c r="D27" s="39"/>
      <c r="E27" s="39"/>
      <c r="F27" s="39"/>
      <c r="G27" s="100"/>
      <c r="H27" s="100"/>
      <c r="I27" s="101"/>
      <c r="J27" s="30"/>
      <c r="K27" s="40"/>
      <c r="L27" s="40"/>
      <c r="M27" s="40"/>
      <c r="N27" s="41"/>
      <c r="O27" s="41"/>
      <c r="P27" s="100"/>
      <c r="Q27" s="100"/>
      <c r="R27" s="100"/>
      <c r="S27" s="100"/>
      <c r="T27" s="100"/>
      <c r="U27" s="100"/>
    </row>
    <row r="28" spans="1:29" x14ac:dyDescent="0.25">
      <c r="A28" s="42"/>
      <c r="B28" s="43"/>
      <c r="C28" s="43"/>
      <c r="D28" s="44"/>
      <c r="E28" s="44"/>
      <c r="F28" s="44"/>
      <c r="G28" s="44"/>
      <c r="H28" s="44"/>
      <c r="I28" s="44"/>
      <c r="J28" s="44"/>
      <c r="K28" s="43"/>
      <c r="L28" s="43"/>
      <c r="M28" s="43"/>
      <c r="N28" s="43"/>
      <c r="O28" s="43"/>
      <c r="P28" s="43"/>
      <c r="Q28" s="42"/>
      <c r="R28" s="42"/>
      <c r="S28" s="42"/>
      <c r="T28" s="42"/>
      <c r="U28" s="42"/>
    </row>
    <row r="29" spans="1:29" x14ac:dyDescent="0.25">
      <c r="A29" s="45"/>
      <c r="B29" s="46"/>
      <c r="C29" s="47"/>
      <c r="D29" s="48"/>
      <c r="E29" s="48"/>
      <c r="F29" s="48"/>
      <c r="G29" s="49"/>
      <c r="H29" s="48"/>
      <c r="I29" s="46"/>
      <c r="J29" s="46"/>
      <c r="K29" s="50"/>
      <c r="L29" s="50"/>
      <c r="M29" s="50"/>
      <c r="N29" s="50"/>
      <c r="Q29" s="51"/>
      <c r="R29" s="50"/>
      <c r="S29" s="50"/>
      <c r="T29" s="50"/>
      <c r="U29" s="50"/>
    </row>
    <row r="30" spans="1:29" x14ac:dyDescent="0.25">
      <c r="A30" s="52"/>
      <c r="B30" s="50"/>
      <c r="C30" s="47"/>
      <c r="D30" s="48"/>
      <c r="E30" s="48"/>
      <c r="F30" s="48"/>
      <c r="G30" s="48"/>
      <c r="H30" s="53"/>
      <c r="I30" s="46"/>
      <c r="J30" s="46"/>
      <c r="K30" s="50"/>
      <c r="L30" s="50"/>
      <c r="M30" s="50"/>
      <c r="N30" s="50"/>
      <c r="O30" s="50"/>
      <c r="P30" s="54"/>
      <c r="Q30" s="55"/>
      <c r="R30" s="50"/>
      <c r="S30" s="50"/>
      <c r="T30" s="50"/>
      <c r="U30" s="50"/>
    </row>
    <row r="31" spans="1:29" x14ac:dyDescent="0.25">
      <c r="A31" s="52"/>
      <c r="B31" s="50"/>
      <c r="C31" s="47"/>
      <c r="D31" s="48"/>
      <c r="E31" s="48"/>
      <c r="F31" s="48"/>
      <c r="G31" s="48"/>
      <c r="H31" s="53"/>
      <c r="I31" s="46"/>
      <c r="J31" s="46"/>
      <c r="K31" s="50"/>
      <c r="L31" s="50"/>
      <c r="M31" s="50"/>
      <c r="N31" s="50"/>
      <c r="O31" s="50"/>
      <c r="P31" s="54"/>
      <c r="Q31" s="55"/>
      <c r="R31" s="50"/>
      <c r="S31" s="50"/>
      <c r="T31" s="50"/>
      <c r="U31" s="50"/>
    </row>
    <row r="32" spans="1:29" x14ac:dyDescent="0.25">
      <c r="A32" s="52"/>
      <c r="B32" s="50"/>
      <c r="C32" s="47"/>
      <c r="D32" s="48"/>
      <c r="E32" s="48"/>
      <c r="F32" s="48"/>
      <c r="G32" s="48"/>
      <c r="H32" s="53"/>
      <c r="I32" s="46"/>
      <c r="J32" s="46"/>
      <c r="K32" s="50"/>
      <c r="L32" s="50"/>
      <c r="M32" s="50"/>
      <c r="N32" s="50"/>
      <c r="O32" s="50"/>
      <c r="P32" s="54"/>
      <c r="Q32" s="55"/>
      <c r="R32" s="50"/>
      <c r="S32" s="50"/>
      <c r="T32" s="50"/>
      <c r="U32" s="50"/>
    </row>
    <row r="33" spans="1:29" x14ac:dyDescent="0.25">
      <c r="A33" s="56"/>
      <c r="B33" s="10"/>
      <c r="C33" s="2"/>
      <c r="E33" s="57"/>
      <c r="F33" s="57"/>
      <c r="G33" s="57"/>
      <c r="H33" s="57"/>
      <c r="O33" s="46"/>
      <c r="P33" s="58"/>
    </row>
    <row r="34" spans="1:29" x14ac:dyDescent="0.25">
      <c r="A34" s="6"/>
      <c r="B34" s="132"/>
      <c r="C34" s="132"/>
      <c r="D34" s="132"/>
      <c r="E34" s="132"/>
      <c r="F34" s="132"/>
      <c r="G34" s="132"/>
      <c r="H34" s="132"/>
      <c r="R34" s="59"/>
      <c r="U34" s="60"/>
    </row>
    <row r="35" spans="1:29" x14ac:dyDescent="0.25">
      <c r="A35" s="2"/>
      <c r="U35" s="61"/>
    </row>
    <row r="36" spans="1:29" x14ac:dyDescent="0.25">
      <c r="A36" s="2"/>
      <c r="B36" s="2"/>
      <c r="C36" s="62"/>
      <c r="D36" s="62"/>
      <c r="E36" s="62"/>
      <c r="F36" s="62"/>
      <c r="G36" s="62"/>
      <c r="H36" s="62"/>
      <c r="I36" s="62"/>
      <c r="J36" s="62"/>
      <c r="O36" s="10"/>
      <c r="P36" s="10"/>
      <c r="Q36" s="4"/>
      <c r="R36" s="4"/>
      <c r="S36" s="4"/>
      <c r="T36" s="4"/>
      <c r="U36" s="4"/>
      <c r="X36" s="1"/>
      <c r="Y36" s="1"/>
      <c r="Z36" s="1"/>
      <c r="AA36" s="1"/>
      <c r="AB36" s="1"/>
      <c r="AC36" s="1"/>
    </row>
    <row r="37" spans="1:29" x14ac:dyDescent="0.25">
      <c r="A37" s="2"/>
      <c r="B37" s="2"/>
      <c r="C37" s="62"/>
      <c r="D37" s="62"/>
      <c r="E37" s="62"/>
      <c r="F37" s="62"/>
      <c r="G37" s="62"/>
      <c r="H37" s="62"/>
      <c r="I37" s="62"/>
      <c r="J37" s="62"/>
      <c r="O37" s="10"/>
      <c r="P37" s="10"/>
      <c r="Q37" s="4"/>
      <c r="R37" s="4"/>
      <c r="S37" s="4"/>
      <c r="T37" s="4"/>
      <c r="U37" s="4"/>
      <c r="X37" s="1"/>
      <c r="Y37" s="1"/>
      <c r="Z37" s="1"/>
      <c r="AA37" s="1"/>
      <c r="AB37" s="1"/>
      <c r="AC37" s="1"/>
    </row>
    <row r="38" spans="1:29" x14ac:dyDescent="0.25">
      <c r="A38" s="2"/>
      <c r="B38" s="2"/>
      <c r="C38" s="2"/>
      <c r="D38" s="1"/>
      <c r="E38" s="1"/>
      <c r="F38" s="1"/>
      <c r="G38" s="1"/>
      <c r="H38" s="1"/>
      <c r="I38" s="1"/>
      <c r="J38" s="1"/>
      <c r="O38" s="10"/>
      <c r="P38" s="10"/>
      <c r="Q38" s="4"/>
      <c r="R38" s="4"/>
      <c r="S38" s="4"/>
      <c r="T38" s="4"/>
      <c r="U38" s="4"/>
      <c r="X38" s="1"/>
      <c r="Y38" s="1"/>
      <c r="Z38" s="1"/>
      <c r="AA38" s="1"/>
      <c r="AB38" s="1"/>
      <c r="AC38" s="1"/>
    </row>
    <row r="39" spans="1:29" x14ac:dyDescent="0.25">
      <c r="A39" s="2"/>
      <c r="B39" s="2"/>
      <c r="C39" s="2"/>
      <c r="D39" s="1"/>
      <c r="E39" s="1"/>
      <c r="F39" s="1"/>
      <c r="G39" s="1"/>
      <c r="H39" s="1"/>
      <c r="I39" s="1"/>
      <c r="J39" s="1"/>
      <c r="O39" s="10"/>
      <c r="P39" s="10"/>
      <c r="Q39" s="4"/>
      <c r="R39" s="4"/>
      <c r="S39" s="4"/>
      <c r="T39" s="4"/>
      <c r="U39" s="4"/>
      <c r="X39" s="1"/>
      <c r="Y39" s="1"/>
      <c r="Z39" s="1"/>
      <c r="AA39" s="1"/>
      <c r="AB39" s="1"/>
      <c r="AC39" s="1"/>
    </row>
    <row r="40" spans="1:29" x14ac:dyDescent="0.25">
      <c r="A40" s="2"/>
      <c r="B40" s="2"/>
      <c r="C40" s="2"/>
      <c r="D40" s="1"/>
      <c r="E40" s="1"/>
      <c r="F40" s="1"/>
      <c r="G40" s="1"/>
      <c r="H40" s="1"/>
      <c r="I40" s="1"/>
      <c r="J40" s="1"/>
      <c r="O40" s="10"/>
      <c r="P40" s="10"/>
      <c r="Q40" s="4"/>
      <c r="R40" s="4"/>
      <c r="S40" s="4"/>
      <c r="T40" s="4"/>
      <c r="U40" s="4"/>
      <c r="X40" s="1"/>
      <c r="Y40" s="1"/>
      <c r="Z40" s="1"/>
      <c r="AA40" s="1"/>
      <c r="AB40" s="1"/>
      <c r="AC40" s="1"/>
    </row>
    <row r="49" spans="7:7" ht="16.5" x14ac:dyDescent="0.25">
      <c r="G49" s="63"/>
    </row>
  </sheetData>
  <mergeCells count="18">
    <mergeCell ref="R1:U1"/>
    <mergeCell ref="R2:U2"/>
    <mergeCell ref="R3:U3"/>
    <mergeCell ref="R4:U4"/>
    <mergeCell ref="J10:O10"/>
    <mergeCell ref="P10:U10"/>
    <mergeCell ref="A26:B26"/>
    <mergeCell ref="B34:H34"/>
    <mergeCell ref="A7:U7"/>
    <mergeCell ref="A10:A12"/>
    <mergeCell ref="B10:B12"/>
    <mergeCell ref="C10:C11"/>
    <mergeCell ref="D10:D11"/>
    <mergeCell ref="E10:E12"/>
    <mergeCell ref="F10:F12"/>
    <mergeCell ref="G10:G11"/>
    <mergeCell ref="H10:H11"/>
    <mergeCell ref="I10:I11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46" orientation="landscape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view="pageBreakPreview" zoomScale="84" zoomScaleNormal="100" zoomScaleSheetLayoutView="84" workbookViewId="0">
      <selection activeCell="K13" sqref="K13"/>
    </sheetView>
  </sheetViews>
  <sheetFormatPr defaultRowHeight="15.75" x14ac:dyDescent="0.25"/>
  <cols>
    <col min="1" max="1" width="9" style="1"/>
    <col min="2" max="2" width="49.375" style="1" customWidth="1"/>
    <col min="3" max="3" width="10" style="1" customWidth="1"/>
    <col min="4" max="4" width="9.375" style="1" customWidth="1"/>
    <col min="5" max="5" width="9.875" style="1" customWidth="1"/>
    <col min="6" max="6" width="9.75" style="1" customWidth="1"/>
    <col min="7" max="7" width="10.125" style="1" customWidth="1"/>
    <col min="8" max="8" width="11" style="2" customWidth="1"/>
    <col min="9" max="9" width="6.5" style="1" customWidth="1"/>
    <col min="10" max="16384" width="9" style="1"/>
  </cols>
  <sheetData>
    <row r="1" spans="1:9" ht="18.75" customHeight="1" x14ac:dyDescent="0.25">
      <c r="E1" s="142" t="s">
        <v>120</v>
      </c>
      <c r="F1" s="142"/>
      <c r="G1" s="142"/>
      <c r="H1" s="142"/>
    </row>
    <row r="2" spans="1:9" ht="19.5" customHeight="1" x14ac:dyDescent="0.25">
      <c r="E2" s="142" t="s">
        <v>105</v>
      </c>
      <c r="F2" s="142"/>
      <c r="G2" s="142"/>
      <c r="H2" s="142"/>
    </row>
    <row r="3" spans="1:9" ht="17.25" customHeight="1" x14ac:dyDescent="0.25">
      <c r="E3" s="142" t="s">
        <v>106</v>
      </c>
      <c r="F3" s="142"/>
      <c r="G3" s="142"/>
      <c r="H3" s="142"/>
    </row>
    <row r="4" spans="1:9" ht="23.25" customHeight="1" x14ac:dyDescent="0.25">
      <c r="E4" s="142" t="s">
        <v>123</v>
      </c>
      <c r="F4" s="142"/>
      <c r="G4" s="142"/>
      <c r="H4" s="142"/>
    </row>
    <row r="5" spans="1:9" x14ac:dyDescent="0.25">
      <c r="H5" s="6"/>
    </row>
    <row r="6" spans="1:9" x14ac:dyDescent="0.25">
      <c r="H6" s="6"/>
    </row>
    <row r="8" spans="1:9" s="78" customFormat="1" ht="41.25" customHeight="1" x14ac:dyDescent="0.25">
      <c r="A8" s="140" t="s">
        <v>114</v>
      </c>
      <c r="B8" s="140"/>
      <c r="C8" s="140"/>
      <c r="D8" s="140"/>
      <c r="E8" s="140"/>
      <c r="F8" s="140"/>
      <c r="G8" s="140"/>
      <c r="H8" s="140"/>
    </row>
    <row r="9" spans="1:9" s="78" customFormat="1" ht="14.25" customHeight="1" x14ac:dyDescent="0.25">
      <c r="A9" s="76"/>
      <c r="B9" s="76"/>
      <c r="C9" s="76"/>
      <c r="D9" s="76"/>
      <c r="E9" s="76"/>
      <c r="F9" s="76"/>
      <c r="G9" s="76"/>
      <c r="H9" s="79"/>
    </row>
    <row r="10" spans="1:9" s="75" customFormat="1" ht="16.5" thickBot="1" x14ac:dyDescent="0.3">
      <c r="A10" s="1"/>
      <c r="B10" s="1"/>
      <c r="C10" s="1"/>
      <c r="D10" s="73"/>
      <c r="E10" s="64"/>
      <c r="F10" s="1"/>
      <c r="H10" s="6"/>
      <c r="I10" s="1"/>
    </row>
    <row r="11" spans="1:9" ht="48" customHeight="1" thickBot="1" x14ac:dyDescent="0.3">
      <c r="A11" s="130" t="s">
        <v>43</v>
      </c>
      <c r="B11" s="80" t="s">
        <v>55</v>
      </c>
      <c r="C11" s="81" t="s">
        <v>97</v>
      </c>
      <c r="D11" s="82" t="s">
        <v>98</v>
      </c>
      <c r="E11" s="82" t="s">
        <v>99</v>
      </c>
      <c r="F11" s="82" t="s">
        <v>100</v>
      </c>
      <c r="G11" s="82" t="s">
        <v>101</v>
      </c>
      <c r="H11" s="83" t="s">
        <v>9</v>
      </c>
      <c r="I11" s="77"/>
    </row>
    <row r="12" spans="1:9" s="61" customFormat="1" x14ac:dyDescent="0.25">
      <c r="A12" s="116">
        <v>1</v>
      </c>
      <c r="B12" s="117" t="s">
        <v>108</v>
      </c>
      <c r="C12" s="115">
        <v>158.978804</v>
      </c>
      <c r="D12" s="115">
        <v>164.59230000000002</v>
      </c>
      <c r="E12" s="115">
        <v>170.32486002371004</v>
      </c>
      <c r="F12" s="115">
        <v>176.25763206075408</v>
      </c>
      <c r="G12" s="115">
        <v>182.39758482202393</v>
      </c>
      <c r="H12" s="118">
        <v>852.55180906487999</v>
      </c>
      <c r="I12" s="119"/>
    </row>
    <row r="13" spans="1:9" x14ac:dyDescent="0.25">
      <c r="A13" s="85" t="s">
        <v>16</v>
      </c>
      <c r="B13" s="105" t="s">
        <v>110</v>
      </c>
      <c r="C13" s="109">
        <v>65</v>
      </c>
      <c r="D13" s="109">
        <v>62.125</v>
      </c>
      <c r="E13" s="109">
        <v>69.427930000000003</v>
      </c>
      <c r="F13" s="109">
        <v>71.719051690000001</v>
      </c>
      <c r="G13" s="109">
        <v>74.085780395770001</v>
      </c>
      <c r="H13" s="106">
        <v>342.35776208576999</v>
      </c>
      <c r="I13" s="77"/>
    </row>
    <row r="14" spans="1:9" ht="19.5" customHeight="1" x14ac:dyDescent="0.25">
      <c r="A14" s="85" t="s">
        <v>18</v>
      </c>
      <c r="B14" s="105" t="s">
        <v>109</v>
      </c>
      <c r="C14" s="109">
        <v>65</v>
      </c>
      <c r="D14" s="110">
        <v>62.125</v>
      </c>
      <c r="E14" s="109">
        <v>69.427930000000003</v>
      </c>
      <c r="F14" s="109">
        <v>71.719051690000001</v>
      </c>
      <c r="G14" s="111">
        <v>74.085780395770001</v>
      </c>
      <c r="H14" s="106">
        <v>342.35776208576999</v>
      </c>
      <c r="I14" s="77"/>
    </row>
    <row r="15" spans="1:9" x14ac:dyDescent="0.25">
      <c r="A15" s="85" t="s">
        <v>21</v>
      </c>
      <c r="B15" s="84" t="s">
        <v>93</v>
      </c>
      <c r="C15" s="109">
        <v>0</v>
      </c>
      <c r="D15" s="109">
        <v>0</v>
      </c>
      <c r="E15" s="109">
        <v>0</v>
      </c>
      <c r="F15" s="109">
        <v>0</v>
      </c>
      <c r="G15" s="109">
        <v>0</v>
      </c>
      <c r="H15" s="109">
        <v>0</v>
      </c>
      <c r="I15" s="77"/>
    </row>
    <row r="16" spans="1:9" ht="31.5" x14ac:dyDescent="0.25">
      <c r="A16" s="85" t="s">
        <v>24</v>
      </c>
      <c r="B16" s="84" t="s">
        <v>56</v>
      </c>
      <c r="C16" s="109">
        <v>0</v>
      </c>
      <c r="D16" s="109">
        <v>0</v>
      </c>
      <c r="E16" s="109">
        <v>0</v>
      </c>
      <c r="F16" s="109">
        <v>0</v>
      </c>
      <c r="G16" s="109">
        <v>0</v>
      </c>
      <c r="H16" s="109">
        <v>0</v>
      </c>
      <c r="I16" s="77"/>
    </row>
    <row r="17" spans="1:9" x14ac:dyDescent="0.25">
      <c r="A17" s="85" t="s">
        <v>57</v>
      </c>
      <c r="B17" s="84" t="s">
        <v>58</v>
      </c>
      <c r="C17" s="109">
        <v>0</v>
      </c>
      <c r="D17" s="109">
        <v>0</v>
      </c>
      <c r="E17" s="109">
        <v>0</v>
      </c>
      <c r="F17" s="109">
        <v>0</v>
      </c>
      <c r="G17" s="109">
        <v>0</v>
      </c>
      <c r="H17" s="109">
        <v>0</v>
      </c>
      <c r="I17" s="77"/>
    </row>
    <row r="18" spans="1:9" ht="21" customHeight="1" x14ac:dyDescent="0.25">
      <c r="A18" s="85" t="s">
        <v>59</v>
      </c>
      <c r="B18" s="84" t="s">
        <v>60</v>
      </c>
      <c r="C18" s="109">
        <v>0</v>
      </c>
      <c r="D18" s="109">
        <v>0</v>
      </c>
      <c r="E18" s="109">
        <v>0</v>
      </c>
      <c r="F18" s="109">
        <v>0</v>
      </c>
      <c r="G18" s="109">
        <v>0</v>
      </c>
      <c r="H18" s="109">
        <v>0</v>
      </c>
      <c r="I18" s="77"/>
    </row>
    <row r="19" spans="1:9" x14ac:dyDescent="0.25">
      <c r="A19" s="85" t="s">
        <v>26</v>
      </c>
      <c r="B19" s="84" t="s">
        <v>61</v>
      </c>
      <c r="C19" s="109">
        <v>0</v>
      </c>
      <c r="D19" s="109">
        <v>0</v>
      </c>
      <c r="E19" s="109">
        <v>0</v>
      </c>
      <c r="F19" s="109">
        <v>0</v>
      </c>
      <c r="G19" s="109">
        <v>0</v>
      </c>
      <c r="H19" s="109">
        <v>0</v>
      </c>
      <c r="I19" s="77"/>
    </row>
    <row r="20" spans="1:9" x14ac:dyDescent="0.25">
      <c r="A20" s="85" t="s">
        <v>34</v>
      </c>
      <c r="B20" s="105" t="s">
        <v>111</v>
      </c>
      <c r="C20" s="109">
        <v>69.727800000000002</v>
      </c>
      <c r="D20" s="109">
        <v>77.36</v>
      </c>
      <c r="E20" s="109">
        <v>74.915171715008498</v>
      </c>
      <c r="F20" s="109">
        <v>77.6518229377577</v>
      </c>
      <c r="G20" s="109">
        <v>80.488444029674</v>
      </c>
      <c r="H20" s="106">
        <v>380.1432386824402</v>
      </c>
      <c r="I20" s="77"/>
    </row>
    <row r="21" spans="1:9" x14ac:dyDescent="0.25">
      <c r="A21" s="85" t="s">
        <v>36</v>
      </c>
      <c r="B21" s="105" t="s">
        <v>112</v>
      </c>
      <c r="C21" s="109">
        <v>69.727800000000002</v>
      </c>
      <c r="D21" s="110">
        <v>77.36</v>
      </c>
      <c r="E21" s="111">
        <v>74.915171715008498</v>
      </c>
      <c r="F21" s="111">
        <v>77.6518229377577</v>
      </c>
      <c r="G21" s="111">
        <v>80.488444029674</v>
      </c>
      <c r="H21" s="106">
        <v>380.1432386824402</v>
      </c>
      <c r="I21" s="77"/>
    </row>
    <row r="22" spans="1:9" x14ac:dyDescent="0.25">
      <c r="A22" s="85" t="s">
        <v>62</v>
      </c>
      <c r="B22" s="84" t="s">
        <v>63</v>
      </c>
      <c r="C22" s="109">
        <v>0</v>
      </c>
      <c r="D22" s="109">
        <v>0</v>
      </c>
      <c r="E22" s="109">
        <v>0</v>
      </c>
      <c r="F22" s="109">
        <v>0</v>
      </c>
      <c r="G22" s="109">
        <v>0</v>
      </c>
      <c r="H22" s="109">
        <v>0</v>
      </c>
      <c r="I22" s="77"/>
    </row>
    <row r="23" spans="1:9" x14ac:dyDescent="0.25">
      <c r="A23" s="85" t="s">
        <v>64</v>
      </c>
      <c r="B23" s="84" t="s">
        <v>65</v>
      </c>
      <c r="C23" s="109">
        <v>0</v>
      </c>
      <c r="D23" s="109">
        <v>0</v>
      </c>
      <c r="E23" s="109">
        <v>0</v>
      </c>
      <c r="F23" s="109">
        <v>0</v>
      </c>
      <c r="G23" s="109">
        <v>0</v>
      </c>
      <c r="H23" s="109">
        <v>0</v>
      </c>
      <c r="I23" s="77"/>
    </row>
    <row r="24" spans="1:9" x14ac:dyDescent="0.25">
      <c r="A24" s="85" t="s">
        <v>66</v>
      </c>
      <c r="B24" s="84" t="s">
        <v>67</v>
      </c>
      <c r="C24" s="109">
        <v>24.251003999999998</v>
      </c>
      <c r="D24" s="109">
        <v>25.107300000000002</v>
      </c>
      <c r="E24" s="109">
        <v>25.981758308701533</v>
      </c>
      <c r="F24" s="109">
        <v>26.886757432996387</v>
      </c>
      <c r="G24" s="109">
        <v>27.823360396579922</v>
      </c>
      <c r="H24" s="106">
        <v>130.05018013827785</v>
      </c>
      <c r="I24" s="77"/>
    </row>
    <row r="25" spans="1:9" x14ac:dyDescent="0.25">
      <c r="A25" s="85" t="s">
        <v>68</v>
      </c>
      <c r="B25" s="84" t="s">
        <v>69</v>
      </c>
      <c r="C25" s="109">
        <v>0</v>
      </c>
      <c r="D25" s="109">
        <v>0</v>
      </c>
      <c r="E25" s="109">
        <v>0</v>
      </c>
      <c r="F25" s="109">
        <v>0</v>
      </c>
      <c r="G25" s="109">
        <v>0</v>
      </c>
      <c r="H25" s="109">
        <v>0</v>
      </c>
      <c r="I25" s="77"/>
    </row>
    <row r="26" spans="1:9" x14ac:dyDescent="0.25">
      <c r="A26" s="85" t="s">
        <v>70</v>
      </c>
      <c r="B26" s="84" t="s">
        <v>71</v>
      </c>
      <c r="C26" s="109">
        <v>0</v>
      </c>
      <c r="D26" s="109">
        <v>0</v>
      </c>
      <c r="E26" s="109">
        <v>0</v>
      </c>
      <c r="F26" s="109">
        <v>0</v>
      </c>
      <c r="G26" s="109">
        <v>0</v>
      </c>
      <c r="H26" s="109">
        <v>0</v>
      </c>
      <c r="I26" s="77"/>
    </row>
    <row r="27" spans="1:9" x14ac:dyDescent="0.25">
      <c r="A27" s="85" t="s">
        <v>72</v>
      </c>
      <c r="B27" s="84" t="s">
        <v>73</v>
      </c>
      <c r="C27" s="109">
        <v>0</v>
      </c>
      <c r="D27" s="109">
        <v>0</v>
      </c>
      <c r="E27" s="109">
        <v>0</v>
      </c>
      <c r="F27" s="109">
        <v>0</v>
      </c>
      <c r="G27" s="109">
        <v>0</v>
      </c>
      <c r="H27" s="109">
        <v>0</v>
      </c>
      <c r="I27" s="77"/>
    </row>
    <row r="28" spans="1:9" x14ac:dyDescent="0.25">
      <c r="A28" s="85" t="s">
        <v>41</v>
      </c>
      <c r="B28" s="84" t="s">
        <v>74</v>
      </c>
      <c r="C28" s="109">
        <v>0</v>
      </c>
      <c r="D28" s="109">
        <v>0</v>
      </c>
      <c r="E28" s="109">
        <v>0</v>
      </c>
      <c r="F28" s="109">
        <v>0</v>
      </c>
      <c r="G28" s="109">
        <v>0</v>
      </c>
      <c r="H28" s="109">
        <v>0</v>
      </c>
      <c r="I28" s="77"/>
    </row>
    <row r="29" spans="1:9" x14ac:dyDescent="0.25">
      <c r="A29" s="85" t="s">
        <v>75</v>
      </c>
      <c r="B29" s="84" t="s">
        <v>76</v>
      </c>
      <c r="C29" s="109">
        <v>0</v>
      </c>
      <c r="D29" s="109">
        <v>0</v>
      </c>
      <c r="E29" s="109">
        <v>0</v>
      </c>
      <c r="F29" s="109">
        <v>0</v>
      </c>
      <c r="G29" s="109">
        <v>0</v>
      </c>
      <c r="H29" s="109">
        <v>0</v>
      </c>
      <c r="I29" s="77"/>
    </row>
    <row r="30" spans="1:9" x14ac:dyDescent="0.25">
      <c r="A30" s="85" t="s">
        <v>77</v>
      </c>
      <c r="B30" s="84" t="s">
        <v>78</v>
      </c>
      <c r="C30" s="109">
        <v>0</v>
      </c>
      <c r="D30" s="109">
        <v>0</v>
      </c>
      <c r="E30" s="109">
        <v>0</v>
      </c>
      <c r="F30" s="109">
        <v>0</v>
      </c>
      <c r="G30" s="109">
        <v>0</v>
      </c>
      <c r="H30" s="109">
        <v>0</v>
      </c>
      <c r="I30" s="77"/>
    </row>
    <row r="31" spans="1:9" x14ac:dyDescent="0.25">
      <c r="A31" s="87" t="s">
        <v>79</v>
      </c>
      <c r="B31" s="84" t="s">
        <v>80</v>
      </c>
      <c r="C31" s="109">
        <v>0</v>
      </c>
      <c r="D31" s="109">
        <v>0</v>
      </c>
      <c r="E31" s="109">
        <v>0</v>
      </c>
      <c r="F31" s="109">
        <v>0</v>
      </c>
      <c r="G31" s="109">
        <v>0</v>
      </c>
      <c r="H31" s="109">
        <v>0</v>
      </c>
      <c r="I31" s="77"/>
    </row>
    <row r="32" spans="1:9" x14ac:dyDescent="0.25">
      <c r="A32" s="87" t="s">
        <v>81</v>
      </c>
      <c r="B32" s="84" t="s">
        <v>82</v>
      </c>
      <c r="C32" s="109">
        <v>0</v>
      </c>
      <c r="D32" s="109">
        <v>0</v>
      </c>
      <c r="E32" s="109">
        <v>0</v>
      </c>
      <c r="F32" s="109">
        <v>0</v>
      </c>
      <c r="G32" s="109">
        <v>0</v>
      </c>
      <c r="H32" s="109">
        <v>0</v>
      </c>
      <c r="I32" s="77"/>
    </row>
    <row r="33" spans="1:9" x14ac:dyDescent="0.25">
      <c r="A33" s="85" t="s">
        <v>83</v>
      </c>
      <c r="B33" s="84" t="s">
        <v>84</v>
      </c>
      <c r="C33" s="109">
        <v>0</v>
      </c>
      <c r="D33" s="109">
        <v>0</v>
      </c>
      <c r="E33" s="109">
        <v>0</v>
      </c>
      <c r="F33" s="109">
        <v>0</v>
      </c>
      <c r="G33" s="109">
        <v>0</v>
      </c>
      <c r="H33" s="109">
        <v>0</v>
      </c>
      <c r="I33" s="77"/>
    </row>
    <row r="34" spans="1:9" x14ac:dyDescent="0.25">
      <c r="A34" s="88" t="s">
        <v>85</v>
      </c>
      <c r="B34" s="89" t="s">
        <v>86</v>
      </c>
      <c r="C34" s="109">
        <v>0</v>
      </c>
      <c r="D34" s="109">
        <v>0</v>
      </c>
      <c r="E34" s="109">
        <v>0</v>
      </c>
      <c r="F34" s="109">
        <v>0</v>
      </c>
      <c r="G34" s="109">
        <v>0</v>
      </c>
      <c r="H34" s="109">
        <v>0</v>
      </c>
      <c r="I34" s="77"/>
    </row>
    <row r="35" spans="1:9" ht="16.5" thickBot="1" x14ac:dyDescent="0.3">
      <c r="A35" s="88" t="s">
        <v>87</v>
      </c>
      <c r="B35" s="89" t="s">
        <v>88</v>
      </c>
      <c r="C35" s="113">
        <v>0</v>
      </c>
      <c r="D35" s="114">
        <v>0</v>
      </c>
      <c r="E35" s="112">
        <v>0</v>
      </c>
      <c r="F35" s="112">
        <v>0</v>
      </c>
      <c r="G35" s="112">
        <v>0</v>
      </c>
      <c r="H35" s="107">
        <v>0</v>
      </c>
      <c r="I35" s="77"/>
    </row>
    <row r="36" spans="1:9" ht="16.5" customHeight="1" x14ac:dyDescent="0.25">
      <c r="A36" s="90" t="s">
        <v>92</v>
      </c>
      <c r="B36" s="91" t="s">
        <v>113</v>
      </c>
      <c r="C36" s="115">
        <v>158.978804</v>
      </c>
      <c r="D36" s="115">
        <v>164.59230000000002</v>
      </c>
      <c r="E36" s="115">
        <v>170.32486002371004</v>
      </c>
      <c r="F36" s="115">
        <v>176.25763206075408</v>
      </c>
      <c r="G36" s="115">
        <v>182.39758482202393</v>
      </c>
      <c r="H36" s="108">
        <v>852.55180906487999</v>
      </c>
      <c r="I36" s="77"/>
    </row>
    <row r="37" spans="1:9" ht="16.5" customHeight="1" x14ac:dyDescent="0.25">
      <c r="A37" s="92"/>
      <c r="B37" s="93" t="s">
        <v>89</v>
      </c>
      <c r="C37" s="109">
        <v>0</v>
      </c>
      <c r="D37" s="110">
        <v>0</v>
      </c>
      <c r="E37" s="111">
        <v>0</v>
      </c>
      <c r="F37" s="111">
        <v>0</v>
      </c>
      <c r="G37" s="111">
        <v>0</v>
      </c>
      <c r="H37" s="106">
        <v>0</v>
      </c>
      <c r="I37" s="77"/>
    </row>
    <row r="38" spans="1:9" ht="16.5" customHeight="1" x14ac:dyDescent="0.25">
      <c r="A38" s="92"/>
      <c r="B38" s="94" t="s">
        <v>90</v>
      </c>
      <c r="C38" s="86">
        <v>0</v>
      </c>
      <c r="D38" s="110">
        <v>0</v>
      </c>
      <c r="E38" s="111">
        <v>0</v>
      </c>
      <c r="F38" s="111">
        <v>0</v>
      </c>
      <c r="G38" s="111">
        <v>0</v>
      </c>
      <c r="H38" s="106">
        <v>0</v>
      </c>
      <c r="I38" s="77"/>
    </row>
    <row r="39" spans="1:9" ht="16.5" customHeight="1" thickBot="1" x14ac:dyDescent="0.3">
      <c r="A39" s="95"/>
      <c r="B39" s="96" t="s">
        <v>91</v>
      </c>
      <c r="C39" s="86">
        <v>0</v>
      </c>
      <c r="D39" s="110">
        <v>0</v>
      </c>
      <c r="E39" s="111">
        <v>0</v>
      </c>
      <c r="F39" s="111">
        <v>0</v>
      </c>
      <c r="G39" s="111">
        <v>0</v>
      </c>
      <c r="H39" s="106">
        <v>0</v>
      </c>
      <c r="I39" s="77"/>
    </row>
    <row r="40" spans="1:9" x14ac:dyDescent="0.25">
      <c r="A40" s="10"/>
      <c r="B40" s="97"/>
      <c r="C40" s="97"/>
      <c r="D40" s="97"/>
      <c r="E40" s="10"/>
      <c r="F40" s="10"/>
      <c r="G40" s="10"/>
      <c r="H40" s="10"/>
    </row>
    <row r="41" spans="1:9" ht="46.5" customHeight="1" x14ac:dyDescent="0.25">
      <c r="A41" s="141"/>
      <c r="B41" s="141"/>
      <c r="C41" s="141"/>
      <c r="D41" s="141"/>
      <c r="E41" s="141"/>
      <c r="F41" s="141"/>
      <c r="G41" s="141"/>
      <c r="H41" s="141"/>
    </row>
    <row r="42" spans="1:9" ht="30.6" customHeight="1" x14ac:dyDescent="0.25">
      <c r="A42" s="141"/>
      <c r="B42" s="141"/>
      <c r="C42" s="141"/>
      <c r="D42" s="141"/>
      <c r="E42" s="141"/>
      <c r="F42" s="141"/>
      <c r="G42" s="141"/>
      <c r="H42" s="141"/>
    </row>
    <row r="43" spans="1:9" ht="30.6" customHeight="1" x14ac:dyDescent="0.25">
      <c r="A43" s="141"/>
      <c r="B43" s="141"/>
      <c r="C43" s="141"/>
      <c r="D43" s="141"/>
      <c r="E43" s="141"/>
      <c r="F43" s="141"/>
      <c r="G43" s="141"/>
      <c r="H43" s="74"/>
    </row>
  </sheetData>
  <mergeCells count="8">
    <mergeCell ref="A8:H8"/>
    <mergeCell ref="A41:H41"/>
    <mergeCell ref="A42:H42"/>
    <mergeCell ref="A43:G43"/>
    <mergeCell ref="E1:H1"/>
    <mergeCell ref="E2:H2"/>
    <mergeCell ref="E3:H3"/>
    <mergeCell ref="E4:H4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L21"/>
  <sheetViews>
    <sheetView view="pageBreakPreview" zoomScale="75" zoomScaleNormal="80" zoomScaleSheetLayoutView="75" workbookViewId="0">
      <selection activeCell="P17" sqref="P17"/>
    </sheetView>
  </sheetViews>
  <sheetFormatPr defaultRowHeight="15.75" x14ac:dyDescent="0.25"/>
  <cols>
    <col min="1" max="1" width="7.25" style="1" customWidth="1"/>
    <col min="2" max="2" width="35.75" style="1" customWidth="1"/>
    <col min="3" max="12" width="9.625" style="1" customWidth="1"/>
    <col min="13" max="13" width="12.125" style="1" customWidth="1"/>
    <col min="14" max="16384" width="9" style="1"/>
  </cols>
  <sheetData>
    <row r="1" spans="1:12" ht="18.75" customHeight="1" x14ac:dyDescent="0.25">
      <c r="A1" s="61"/>
      <c r="E1" s="66"/>
      <c r="F1" s="66"/>
      <c r="G1" s="66"/>
      <c r="H1" s="66"/>
      <c r="I1" s="143" t="s">
        <v>121</v>
      </c>
      <c r="J1" s="143"/>
      <c r="K1" s="143"/>
      <c r="L1" s="143"/>
    </row>
    <row r="2" spans="1:12" ht="19.5" customHeight="1" x14ac:dyDescent="0.25">
      <c r="A2" s="61"/>
      <c r="E2" s="66"/>
      <c r="F2" s="66"/>
      <c r="G2" s="66"/>
      <c r="H2" s="66"/>
      <c r="I2" s="143" t="s">
        <v>105</v>
      </c>
      <c r="J2" s="143"/>
      <c r="K2" s="143"/>
      <c r="L2" s="143"/>
    </row>
    <row r="3" spans="1:12" ht="19.5" customHeight="1" x14ac:dyDescent="0.25">
      <c r="A3" s="61"/>
      <c r="E3" s="66"/>
      <c r="F3" s="66"/>
      <c r="G3" s="66"/>
      <c r="H3" s="66"/>
      <c r="I3" s="143" t="s">
        <v>106</v>
      </c>
      <c r="J3" s="143"/>
      <c r="K3" s="143"/>
      <c r="L3" s="143"/>
    </row>
    <row r="4" spans="1:12" ht="21.75" customHeight="1" x14ac:dyDescent="0.25">
      <c r="A4" s="61"/>
      <c r="E4" s="5"/>
      <c r="F4" s="5"/>
      <c r="G4" s="5"/>
      <c r="H4" s="5"/>
      <c r="I4" s="144" t="s">
        <v>123</v>
      </c>
      <c r="J4" s="144"/>
      <c r="K4" s="144"/>
      <c r="L4" s="144"/>
    </row>
    <row r="5" spans="1:12" ht="20.25" x14ac:dyDescent="0.3">
      <c r="A5" s="61"/>
      <c r="E5" s="66"/>
      <c r="F5" s="66"/>
      <c r="G5" s="66"/>
      <c r="H5" s="66"/>
      <c r="I5" s="66"/>
      <c r="J5" s="102"/>
      <c r="K5" s="102"/>
      <c r="L5" s="102"/>
    </row>
    <row r="6" spans="1:12" ht="20.25" x14ac:dyDescent="0.3">
      <c r="A6" s="61"/>
      <c r="E6" s="66"/>
      <c r="F6" s="66"/>
      <c r="G6" s="66"/>
      <c r="H6" s="66"/>
      <c r="I6" s="66"/>
      <c r="J6" s="103"/>
      <c r="K6" s="103"/>
      <c r="L6" s="103"/>
    </row>
    <row r="7" spans="1:12" ht="18.75" x14ac:dyDescent="0.3">
      <c r="A7" s="61"/>
      <c r="E7" s="5"/>
      <c r="F7" s="5"/>
      <c r="G7" s="104"/>
      <c r="H7" s="104"/>
      <c r="I7" s="104"/>
      <c r="J7" s="104"/>
      <c r="K7" s="104"/>
      <c r="L7" s="104"/>
    </row>
    <row r="8" spans="1:12" ht="20.25" x14ac:dyDescent="0.3">
      <c r="A8" s="146" t="s">
        <v>42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67"/>
    </row>
    <row r="10" spans="1:12" ht="10.5" customHeight="1" x14ac:dyDescent="0.25">
      <c r="A10" s="2"/>
    </row>
    <row r="11" spans="1:12" ht="15.75" customHeight="1" x14ac:dyDescent="0.25">
      <c r="A11" s="147" t="s">
        <v>43</v>
      </c>
      <c r="B11" s="147" t="s">
        <v>44</v>
      </c>
      <c r="C11" s="148" t="s">
        <v>4</v>
      </c>
      <c r="D11" s="149"/>
      <c r="E11" s="149"/>
      <c r="F11" s="149"/>
      <c r="G11" s="150"/>
      <c r="H11" s="151" t="s">
        <v>45</v>
      </c>
      <c r="I11" s="151"/>
      <c r="J11" s="151"/>
      <c r="K11" s="151"/>
      <c r="L11" s="151"/>
    </row>
    <row r="12" spans="1:12" ht="16.5" customHeight="1" x14ac:dyDescent="0.25">
      <c r="A12" s="147"/>
      <c r="B12" s="147"/>
      <c r="C12" s="152" t="s">
        <v>46</v>
      </c>
      <c r="D12" s="153"/>
      <c r="E12" s="153"/>
      <c r="F12" s="153"/>
      <c r="G12" s="154"/>
      <c r="H12" s="145" t="s">
        <v>46</v>
      </c>
      <c r="I12" s="145"/>
      <c r="J12" s="145"/>
      <c r="K12" s="145"/>
      <c r="L12" s="145"/>
    </row>
    <row r="13" spans="1:12" x14ac:dyDescent="0.25">
      <c r="A13" s="147"/>
      <c r="B13" s="147"/>
      <c r="C13" s="68">
        <v>2015</v>
      </c>
      <c r="D13" s="69">
        <v>2016</v>
      </c>
      <c r="E13" s="69">
        <v>2017</v>
      </c>
      <c r="F13" s="69">
        <v>2018</v>
      </c>
      <c r="G13" s="70">
        <v>2019</v>
      </c>
      <c r="H13" s="69">
        <v>2015</v>
      </c>
      <c r="I13" s="69">
        <v>2016</v>
      </c>
      <c r="J13" s="69">
        <v>2017</v>
      </c>
      <c r="K13" s="69">
        <v>2018</v>
      </c>
      <c r="L13" s="69">
        <v>2019</v>
      </c>
    </row>
    <row r="14" spans="1:12" ht="42" customHeight="1" x14ac:dyDescent="0.25">
      <c r="A14" s="71" t="s">
        <v>47</v>
      </c>
      <c r="B14" s="65" t="str">
        <f>'прил. 1'!B16</f>
        <v>Реконструкция  ПС 110/35/6 кВ "Шерегеш-1"</v>
      </c>
      <c r="C14" s="72">
        <v>31.5</v>
      </c>
      <c r="D14" s="72">
        <v>0</v>
      </c>
      <c r="E14" s="72">
        <v>0</v>
      </c>
      <c r="F14" s="72">
        <v>0</v>
      </c>
      <c r="G14" s="72">
        <v>0</v>
      </c>
      <c r="H14" s="72">
        <v>31.5</v>
      </c>
      <c r="I14" s="72">
        <v>0</v>
      </c>
      <c r="J14" s="72">
        <v>0</v>
      </c>
      <c r="K14" s="72">
        <v>0</v>
      </c>
      <c r="L14" s="72">
        <v>0</v>
      </c>
    </row>
    <row r="15" spans="1:12" ht="20.25" customHeight="1" x14ac:dyDescent="0.25">
      <c r="A15" s="71" t="s">
        <v>48</v>
      </c>
      <c r="B15" s="65" t="str">
        <f>'прил. 1'!B17</f>
        <v>Реконструкция  ПС 110/6 кВ "Казская"</v>
      </c>
      <c r="C15" s="72">
        <v>0</v>
      </c>
      <c r="D15" s="72">
        <v>10</v>
      </c>
      <c r="E15" s="72">
        <v>10</v>
      </c>
      <c r="F15" s="72">
        <v>0</v>
      </c>
      <c r="G15" s="72">
        <v>0</v>
      </c>
      <c r="H15" s="72">
        <v>0</v>
      </c>
      <c r="I15" s="72">
        <v>10</v>
      </c>
      <c r="J15" s="72">
        <v>10</v>
      </c>
      <c r="K15" s="72">
        <v>0</v>
      </c>
      <c r="L15" s="72">
        <v>0</v>
      </c>
    </row>
    <row r="16" spans="1:12" ht="31.5" x14ac:dyDescent="0.25">
      <c r="A16" s="71" t="s">
        <v>49</v>
      </c>
      <c r="B16" s="65" t="str">
        <f>'прил. 1'!B18</f>
        <v>Реконструкция  ПС 110/35/6 кВ "Таштагольская"</v>
      </c>
      <c r="C16" s="72"/>
      <c r="D16" s="72">
        <v>40</v>
      </c>
      <c r="E16" s="72">
        <v>0</v>
      </c>
      <c r="F16" s="72">
        <v>0</v>
      </c>
      <c r="G16" s="72">
        <v>0</v>
      </c>
      <c r="H16" s="72"/>
      <c r="I16" s="72">
        <v>40</v>
      </c>
      <c r="J16" s="72">
        <v>0</v>
      </c>
      <c r="K16" s="72">
        <v>0</v>
      </c>
      <c r="L16" s="72">
        <v>0</v>
      </c>
    </row>
    <row r="17" spans="1:12" ht="31.5" x14ac:dyDescent="0.25">
      <c r="A17" s="71" t="s">
        <v>50</v>
      </c>
      <c r="B17" s="65" t="str">
        <f>'прил. 1'!B19</f>
        <v xml:space="preserve">Реконструкция ПС 110/10 кВ ОП-2 ЗСМК 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</row>
    <row r="18" spans="1:12" ht="32.25" customHeight="1" x14ac:dyDescent="0.25">
      <c r="A18" s="71" t="s">
        <v>51</v>
      </c>
      <c r="B18" s="65" t="str">
        <f>'прил. 1'!B20</f>
        <v>Реконструкция ПС 110/10 кВ ОП-4 ЗСМК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</row>
    <row r="19" spans="1:12" ht="31.5" x14ac:dyDescent="0.25">
      <c r="A19" s="71" t="s">
        <v>52</v>
      </c>
      <c r="B19" s="65" t="str">
        <f>'прил. 1'!B21</f>
        <v>Реконструкция ОРУ-110 кВ ПС 110/6/6 кВ ОП-5 ЗСМК</v>
      </c>
      <c r="C19" s="72">
        <v>0</v>
      </c>
      <c r="D19" s="72">
        <v>0</v>
      </c>
      <c r="E19" s="72">
        <v>25</v>
      </c>
      <c r="F19" s="72">
        <v>0</v>
      </c>
      <c r="G19" s="72">
        <v>0</v>
      </c>
      <c r="H19" s="72">
        <v>0</v>
      </c>
      <c r="I19" s="72">
        <v>0</v>
      </c>
      <c r="J19" s="72">
        <v>25</v>
      </c>
      <c r="K19" s="72">
        <v>0</v>
      </c>
      <c r="L19" s="72">
        <v>0</v>
      </c>
    </row>
    <row r="20" spans="1:12" ht="31.5" x14ac:dyDescent="0.25">
      <c r="A20" s="71" t="s">
        <v>53</v>
      </c>
      <c r="B20" s="65" t="str">
        <f>'прил. 1'!B22</f>
        <v>Реконструкция ОРУ-110 кВ ПС 110/10 кВ ОП-6 ЗСМК</v>
      </c>
      <c r="C20" s="72">
        <v>0</v>
      </c>
      <c r="D20" s="72">
        <v>0</v>
      </c>
      <c r="E20" s="72">
        <v>0</v>
      </c>
      <c r="F20" s="72">
        <v>0</v>
      </c>
      <c r="G20" s="72">
        <v>15</v>
      </c>
      <c r="H20" s="72">
        <v>0</v>
      </c>
      <c r="I20" s="72">
        <v>0</v>
      </c>
      <c r="J20" s="72">
        <v>0</v>
      </c>
      <c r="K20" s="72">
        <v>15</v>
      </c>
      <c r="L20" s="72">
        <v>0</v>
      </c>
    </row>
    <row r="21" spans="1:12" ht="35.25" customHeight="1" x14ac:dyDescent="0.25">
      <c r="A21" s="71" t="s">
        <v>54</v>
      </c>
      <c r="B21" s="65" t="str">
        <f>'прил. 1'!B24</f>
        <v>Реконструкция пожарной сигнализации ОП-3 ЗСМК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</row>
  </sheetData>
  <mergeCells count="11">
    <mergeCell ref="I1:L1"/>
    <mergeCell ref="I2:L2"/>
    <mergeCell ref="I3:L3"/>
    <mergeCell ref="I4:L4"/>
    <mergeCell ref="H12:L12"/>
    <mergeCell ref="A8:K8"/>
    <mergeCell ref="A11:A13"/>
    <mergeCell ref="B11:B13"/>
    <mergeCell ref="C11:G11"/>
    <mergeCell ref="H11:L11"/>
    <mergeCell ref="C12:G12"/>
  </mergeCells>
  <printOptions horizontalCentered="1"/>
  <pageMargins left="0.59055118110236227" right="0.39370078740157483" top="0.39370078740157483" bottom="0.39370078740157483" header="0.31496062992125984" footer="0.31496062992125984"/>
  <pageSetup paperSize="9" scale="62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прил. 1</vt:lpstr>
      <vt:lpstr>прил. 2</vt:lpstr>
      <vt:lpstr>прил. 3</vt:lpstr>
      <vt:lpstr>'прил. 1'!Область_печати</vt:lpstr>
      <vt:lpstr>'прил. 2'!Область_печати</vt:lpstr>
      <vt:lpstr>'прил. 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Попова Елена</dc:creator>
  <cp:lastModifiedBy>Ксения Юхневич</cp:lastModifiedBy>
  <cp:lastPrinted>2015-12-30T07:51:32Z</cp:lastPrinted>
  <dcterms:created xsi:type="dcterms:W3CDTF">2014-03-17T09:06:40Z</dcterms:created>
  <dcterms:modified xsi:type="dcterms:W3CDTF">2016-01-08T09:31:51Z</dcterms:modified>
</cp:coreProperties>
</file>