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5390" windowHeight="6390" tabRatio="927" activeTab="2"/>
  </bookViews>
  <sheets>
    <sheet name="Приложение №1" sheetId="63" r:id="rId1"/>
    <sheet name="Приложение №2" sheetId="67" r:id="rId2"/>
    <sheet name="Приложение №3" sheetId="68" r:id="rId3"/>
  </sheets>
  <definedNames>
    <definedName name="_xlnm.Print_Area" localSheetId="0">'Приложение №1'!$A$1:$Q$74</definedName>
    <definedName name="_xlnm.Print_Area" localSheetId="1">'Приложение №2'!$A$1:$F$37</definedName>
    <definedName name="_xlnm.Print_Area" localSheetId="2">'Приложение №3'!$A$1:$AA$41</definedName>
  </definedNames>
  <calcPr calcId="114210"/>
</workbook>
</file>

<file path=xl/calcChain.xml><?xml version="1.0" encoding="utf-8"?>
<calcChain xmlns="http://schemas.openxmlformats.org/spreadsheetml/2006/main">
  <c r="Y30" i="68"/>
  <c r="Y20"/>
  <c r="K46"/>
  <c r="K35"/>
  <c r="K34"/>
  <c r="K33"/>
  <c r="K30"/>
  <c r="K28"/>
  <c r="K23"/>
  <c r="K22"/>
  <c r="K21"/>
  <c r="K20"/>
  <c r="K19"/>
  <c r="X46"/>
  <c r="AA46"/>
  <c r="X45"/>
  <c r="AA45"/>
  <c r="X44"/>
  <c r="AA44"/>
  <c r="X43"/>
  <c r="AA43"/>
  <c r="X42"/>
  <c r="AA42"/>
  <c r="X39"/>
  <c r="AA39"/>
  <c r="X38"/>
  <c r="AA38"/>
  <c r="X37"/>
  <c r="AA37"/>
  <c r="X36"/>
  <c r="AA36"/>
  <c r="X35"/>
  <c r="AA35"/>
  <c r="X34"/>
  <c r="AA34"/>
  <c r="X33"/>
  <c r="AA33"/>
  <c r="X30"/>
  <c r="AA30"/>
  <c r="X28"/>
  <c r="AA28"/>
  <c r="X20"/>
  <c r="AA20"/>
  <c r="X22"/>
  <c r="AA22"/>
  <c r="X23"/>
  <c r="AA23"/>
  <c r="X19"/>
  <c r="AA19"/>
  <c r="P46"/>
  <c r="S46"/>
  <c r="P45"/>
  <c r="S45"/>
  <c r="P44"/>
  <c r="S44"/>
  <c r="P43"/>
  <c r="S43"/>
  <c r="P42"/>
  <c r="S42"/>
  <c r="P39"/>
  <c r="S39"/>
  <c r="P38"/>
  <c r="S38"/>
  <c r="P37"/>
  <c r="S37"/>
  <c r="P36"/>
  <c r="S36"/>
  <c r="P35"/>
  <c r="S35"/>
  <c r="P34"/>
  <c r="S34"/>
  <c r="P33"/>
  <c r="S33"/>
  <c r="P30"/>
  <c r="S30"/>
  <c r="P28"/>
  <c r="S28"/>
  <c r="P20"/>
  <c r="S20"/>
  <c r="P21"/>
  <c r="S21"/>
  <c r="P22"/>
  <c r="S22"/>
  <c r="P23"/>
  <c r="S23"/>
  <c r="P19"/>
  <c r="S19"/>
  <c r="F19"/>
  <c r="J19"/>
  <c r="J46"/>
  <c r="J45"/>
  <c r="J44"/>
  <c r="J43"/>
  <c r="J42"/>
  <c r="J39"/>
  <c r="J38"/>
  <c r="J37"/>
  <c r="J36"/>
  <c r="J35"/>
  <c r="J34"/>
  <c r="J33"/>
  <c r="J30"/>
  <c r="J28"/>
  <c r="J21"/>
  <c r="J22"/>
  <c r="J23"/>
  <c r="J20"/>
  <c r="F46"/>
  <c r="F45"/>
  <c r="F44"/>
  <c r="F43"/>
  <c r="F42"/>
  <c r="F39"/>
  <c r="F38"/>
  <c r="F37"/>
  <c r="F36"/>
  <c r="F35"/>
  <c r="F34"/>
  <c r="F33"/>
  <c r="F30"/>
  <c r="F28"/>
  <c r="F21"/>
  <c r="F22"/>
  <c r="F23"/>
  <c r="F20"/>
  <c r="G27"/>
  <c r="C27"/>
  <c r="J26"/>
  <c r="G26"/>
  <c r="F26"/>
  <c r="C26"/>
  <c r="G25"/>
  <c r="C25"/>
  <c r="X21"/>
  <c r="AA21"/>
</calcChain>
</file>

<file path=xl/sharedStrings.xml><?xml version="1.0" encoding="utf-8"?>
<sst xmlns="http://schemas.openxmlformats.org/spreadsheetml/2006/main" count="237" uniqueCount="154">
  <si>
    <t>Спеавтомобиль для опереативно-выездной бригады, обслуживающей подстанции и распределительные сети, на базе шасси КАМАЗ-43118 специального назначения</t>
  </si>
  <si>
    <t>Приобретение аппарата для высоковольтных испытаний АИД-70.</t>
  </si>
  <si>
    <t xml:space="preserve">Приобретение основных средств приборов и спец. техники </t>
  </si>
  <si>
    <t>№ п/п</t>
  </si>
  <si>
    <t>1.1.</t>
  </si>
  <si>
    <t>1.2.</t>
  </si>
  <si>
    <t>2.</t>
  </si>
  <si>
    <t>2.1.</t>
  </si>
  <si>
    <t>2.2.</t>
  </si>
  <si>
    <t>1.3.</t>
  </si>
  <si>
    <t>№№</t>
  </si>
  <si>
    <t>1.4.</t>
  </si>
  <si>
    <t>Наименование объекта</t>
  </si>
  <si>
    <t xml:space="preserve">ВСЕГО, </t>
  </si>
  <si>
    <t>…</t>
  </si>
  <si>
    <t>Новое строительство</t>
  </si>
  <si>
    <t>млн.рублей</t>
  </si>
  <si>
    <t>МВт/Гкал/ч/км/МВА</t>
  </si>
  <si>
    <t>Справочно:</t>
  </si>
  <si>
    <t>Оплата процентов за привлеченные кредитные ресурсы</t>
  </si>
  <si>
    <t>Энергосбережение и повышение энергетической эффективности</t>
  </si>
  <si>
    <t xml:space="preserve">Создание систем телемеханики  и связи </t>
  </si>
  <si>
    <t>Техническое перевооружение и реконструкция</t>
  </si>
  <si>
    <t>в том числе ПТП</t>
  </si>
  <si>
    <t>Замена автотранспорта</t>
  </si>
  <si>
    <t>Замена испытательного измерительного оборудования</t>
  </si>
  <si>
    <t>Создание систем противоаварийной и режимной автоматики</t>
  </si>
  <si>
    <t>Прочее новое строительство</t>
  </si>
  <si>
    <t>По г. Белово</t>
  </si>
  <si>
    <t>По г. Киселевску и Прокопьевскому району</t>
  </si>
  <si>
    <t>Реконструкция электроснабжения ВЛЭП 0,4кВ и ВЛЭП 6кВ  (с. Верх - Чумыш)</t>
  </si>
  <si>
    <t>Замена коммутационного оборудования ЗРУ-6 кВ  на ПС № 12</t>
  </si>
  <si>
    <t>Реконструкция ПС 110/6 кВ "Машзавод" с заменой выключателей (4 шт), изоляторов проходных (18 шт), ОПН 110 кВ (6 шт), аккумуляторной батареи и конденсаторной установки</t>
  </si>
  <si>
    <t>Строительство ВЛЭП 6 кВ из сшитого полиэтилена на ПС № 12</t>
  </si>
  <si>
    <t>Модернизация оборудования РП 6/0,4кв №5</t>
  </si>
  <si>
    <t>Модернизация оборудования РП 6/0,4кв №6</t>
  </si>
  <si>
    <t>Модернизацияо борудования РП 6/0,4кв №8</t>
  </si>
  <si>
    <t>Модернизация оборудования РП 6/0,4кв №23</t>
  </si>
  <si>
    <t>Модернизация оборудования РП 6/0,4кв №25</t>
  </si>
  <si>
    <t>Модернизация оборудования РП 6/0,4кв №22</t>
  </si>
  <si>
    <t>Приобретение комплектной трансформаторной подстанции модульного исполнения типа КТПМ 6/0,4кВ вместо ПС 6/0,4кВ №21 шахта "Чертинская -Коксовая"</t>
  </si>
  <si>
    <t>Приобретения трансформатора 110/6 кВ 25 МВА на ПС "Машзавод"</t>
  </si>
  <si>
    <t>Модернизация ВЛ с монтажём реклоузеров</t>
  </si>
  <si>
    <t>РЭК не дал</t>
  </si>
  <si>
    <t xml:space="preserve">Перечень инвестиционных проектов на период реализации инвестиционной программы и план их финансирования </t>
  </si>
  <si>
    <t>Стадия реализации проекта</t>
  </si>
  <si>
    <t>Проектная мощность/
протяженность сетей</t>
  </si>
  <si>
    <t>год 
начала 
сроительства</t>
  </si>
  <si>
    <t>год 
окончания 
строительства</t>
  </si>
  <si>
    <t>План 
финансирования 
текущего года</t>
  </si>
  <si>
    <t>Ввод мощностей</t>
  </si>
  <si>
    <t>План года 2012</t>
  </si>
  <si>
    <t>План года 2013</t>
  </si>
  <si>
    <t>План года 2014</t>
  </si>
  <si>
    <t>Итого</t>
  </si>
  <si>
    <t>План 
года 2012</t>
  </si>
  <si>
    <t>План 
года 2013</t>
  </si>
  <si>
    <t>С/П*</t>
  </si>
  <si>
    <t>П; С</t>
  </si>
  <si>
    <t>С</t>
  </si>
  <si>
    <t>ИТОГО:</t>
  </si>
  <si>
    <t>2 км</t>
  </si>
  <si>
    <t>П</t>
  </si>
  <si>
    <t>Создание системы телемеханики и связи и приобретение реклоузеров</t>
  </si>
  <si>
    <t>Прогноз ввода/вывода объектов</t>
  </si>
  <si>
    <t>Наименование инвестиционного проекта</t>
  </si>
  <si>
    <t>Инвестиционная программа ООО "ЭлКК" на 2012-2014 гг.</t>
  </si>
  <si>
    <t>Наименование проекта</t>
  </si>
  <si>
    <t>Реконструкция ЗРУ-6 кВ  на ПС №12
(замена коммутационного оборудования)</t>
  </si>
  <si>
    <t>нужно набрать</t>
  </si>
  <si>
    <t>Реконструкция РП №5</t>
  </si>
  <si>
    <t xml:space="preserve">П </t>
  </si>
  <si>
    <t>Вывод мощностей</t>
  </si>
  <si>
    <t>Модернизация ВЛ 10-4-Ч с монтажом реклоузеров</t>
  </si>
  <si>
    <t>Приобретение, монтаж и поверка приборов учёта и трансформаторов тока</t>
  </si>
  <si>
    <t>МВт,Гкал/ч,км,МВА</t>
  </si>
  <si>
    <t>млн.руб.</t>
  </si>
  <si>
    <t>Первоначальная стоимость вводимых основных средств
(без НДС)**</t>
  </si>
  <si>
    <t>Ввод основных средств сетевых организаций</t>
  </si>
  <si>
    <t>км/МВА/другое***</t>
  </si>
  <si>
    <t>I кв.</t>
  </si>
  <si>
    <t>II кв.</t>
  </si>
  <si>
    <t>III кв.</t>
  </si>
  <si>
    <t>IV кв.</t>
  </si>
  <si>
    <t>Приложение  № 1.2</t>
  </si>
  <si>
    <t>1.5.</t>
  </si>
  <si>
    <t>План года
N+1</t>
  </si>
  <si>
    <t>млн.руб. (с НДС)</t>
  </si>
  <si>
    <t>ИТОГО по программе:</t>
  </si>
  <si>
    <t>ВСЕГО</t>
  </si>
  <si>
    <t>Реконструкция электроснабжения ВЛЭП 0,4 кВ и ВЛЭП 6кВ  (с. Верх - Чумыш)</t>
  </si>
  <si>
    <t>Модернизация оборудования РП 6/0,4 кВ №5</t>
  </si>
  <si>
    <t>Модернизация оборудования РП 6/0,4кВ №6</t>
  </si>
  <si>
    <t>Модернизацияо борудования РП 6/0,4 кВ №8</t>
  </si>
  <si>
    <t>План 
года 2014</t>
  </si>
  <si>
    <t>Приложение №1 к постановлению</t>
  </si>
  <si>
    <t>Полная 
стоимость 
строительства</t>
  </si>
  <si>
    <t>Остаточная стоимость строительства</t>
  </si>
  <si>
    <t>региональной энергетической комиссии</t>
  </si>
  <si>
    <t>Кемеровской области</t>
  </si>
  <si>
    <t>Объем финансирования</t>
  </si>
  <si>
    <t>млн. рублей</t>
  </si>
  <si>
    <t>Приложение №2 к постановлению</t>
  </si>
  <si>
    <t>Источники финансирования инвестиционных программ 
(в прогнозных ценах соответствующих лет), млн. рублей</t>
  </si>
  <si>
    <t>Источник финансирования</t>
  </si>
  <si>
    <t xml:space="preserve">План 2012 года </t>
  </si>
  <si>
    <t xml:space="preserve">План 2013 года </t>
  </si>
  <si>
    <t xml:space="preserve">План 2014 года </t>
  </si>
  <si>
    <t>1.1.1.</t>
  </si>
  <si>
    <t>1.1.2.</t>
  </si>
  <si>
    <t xml:space="preserve">в т.ч. прибыль со свободного сектора </t>
  </si>
  <si>
    <t>1.1.3.</t>
  </si>
  <si>
    <t>в т.ч. от технологического присоединения (для электросетевых компаний)</t>
  </si>
  <si>
    <t>1.1.3.1.</t>
  </si>
  <si>
    <t>в т.ч. от технологического присоединения генерации</t>
  </si>
  <si>
    <t>1.1.3.2.</t>
  </si>
  <si>
    <t>в т.ч. от технологического присоединения потребителей</t>
  </si>
  <si>
    <t>1.1.4.</t>
  </si>
  <si>
    <t>Прочая прибыль</t>
  </si>
  <si>
    <t>1.2.1.</t>
  </si>
  <si>
    <t>1.2.2.</t>
  </si>
  <si>
    <t>Прочая амортизация</t>
  </si>
  <si>
    <t>1.2.3.</t>
  </si>
  <si>
    <t>Недоиспользованная амортизация прошлых лет</t>
  </si>
  <si>
    <t>Возврат НДС</t>
  </si>
  <si>
    <t>Прочие собственные средства</t>
  </si>
  <si>
    <t xml:space="preserve">1.4.1. </t>
  </si>
  <si>
    <t>в т.ч. средства допэмиссии</t>
  </si>
  <si>
    <t>Остаток собственных средств на начало года</t>
  </si>
  <si>
    <t>Привлеченные средства, в т.ч.:</t>
  </si>
  <si>
    <t>Кредиты</t>
  </si>
  <si>
    <t>Облигационные займы</t>
  </si>
  <si>
    <t>2.3.</t>
  </si>
  <si>
    <t>Займы организаций</t>
  </si>
  <si>
    <t>2.4.</t>
  </si>
  <si>
    <t>Бюджетное финансирование</t>
  </si>
  <si>
    <t>2.5.</t>
  </si>
  <si>
    <t>Средства внешних инвесторов</t>
  </si>
  <si>
    <t>2.6.</t>
  </si>
  <si>
    <t>Использование лизинга</t>
  </si>
  <si>
    <t>2.7.</t>
  </si>
  <si>
    <t>Прочие привлеченные средства</t>
  </si>
  <si>
    <t>для ОГК/ТГК, в том числе</t>
  </si>
  <si>
    <t>ДПМ</t>
  </si>
  <si>
    <t>вне ДПМ</t>
  </si>
  <si>
    <t>Собственные средства с НДС</t>
  </si>
  <si>
    <t>Прибыль, направляемая на инвестиции без НДС:</t>
  </si>
  <si>
    <t>в т.ч. инвестиционная составляющая в тарифе без НДС</t>
  </si>
  <si>
    <t>Амортизация без НДС</t>
  </si>
  <si>
    <t>Амортизация, учтенная в тарифе, без НДС</t>
  </si>
  <si>
    <t>ВСЕГО источников финансирования с НДС</t>
  </si>
  <si>
    <t>Приложение №3 к постановлению</t>
  </si>
  <si>
    <t>от "31" декабря 2012 года  №596</t>
  </si>
  <si>
    <t>от "31"  декабря 2012 года  № 596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</si>
</sst>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0.000"/>
    <numFmt numFmtId="165" formatCode="0.0000"/>
    <numFmt numFmtId="166" formatCode="#,##0.000"/>
  </numFmts>
  <fonts count="45">
    <font>
      <sz val="12"/>
      <name val="Times New Roman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Garamond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u/>
      <sz val="12"/>
      <color indexed="6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14"/>
      <name val="Garamond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6" fillId="3" borderId="0" applyNumberFormat="0" applyBorder="0" applyAlignment="0" applyProtection="0"/>
    <xf numFmtId="0" fontId="8" fillId="20" borderId="1" applyNumberFormat="0" applyAlignment="0" applyProtection="0"/>
    <xf numFmtId="0" fontId="13" fillId="21" borderId="2" applyNumberFormat="0" applyAlignment="0" applyProtection="0"/>
    <xf numFmtId="0" fontId="17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6" fillId="7" borderId="1" applyNumberFormat="0" applyAlignment="0" applyProtection="0"/>
    <xf numFmtId="0" fontId="18" fillId="0" borderId="6" applyNumberFormat="0" applyFill="0" applyAlignment="0" applyProtection="0"/>
    <xf numFmtId="0" fontId="15" fillId="22" borderId="0" applyNumberFormat="0" applyBorder="0" applyAlignment="0" applyProtection="0"/>
    <xf numFmtId="0" fontId="4" fillId="23" borderId="7" applyNumberFormat="0" applyFont="0" applyAlignment="0" applyProtection="0"/>
    <xf numFmtId="0" fontId="7" fillId="20" borderId="8" applyNumberFormat="0" applyAlignment="0" applyProtection="0"/>
    <xf numFmtId="0" fontId="14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1" fillId="0" borderId="0"/>
    <xf numFmtId="0" fontId="2" fillId="0" borderId="0"/>
    <xf numFmtId="0" fontId="24" fillId="0" borderId="0"/>
    <xf numFmtId="0" fontId="21" fillId="0" borderId="0"/>
    <xf numFmtId="43" fontId="29" fillId="0" borderId="0" applyFont="0" applyFill="0" applyBorder="0" applyAlignment="0" applyProtection="0"/>
  </cellStyleXfs>
  <cellXfs count="129">
    <xf numFmtId="0" fontId="0" fillId="0" borderId="0" xfId="0"/>
    <xf numFmtId="1" fontId="3" fillId="0" borderId="0" xfId="0" applyNumberFormat="1" applyFont="1" applyAlignment="1">
      <alignment horizontal="left" vertical="top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16" fontId="3" fillId="0" borderId="10" xfId="0" applyNumberFormat="1" applyFont="1" applyFill="1" applyBorder="1" applyAlignment="1">
      <alignment horizontal="center" vertical="center" wrapText="1"/>
    </xf>
    <xf numFmtId="0" fontId="23" fillId="0" borderId="10" xfId="44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7" fillId="0" borderId="10" xfId="44" applyFont="1" applyFill="1" applyBorder="1" applyAlignment="1">
      <alignment horizontal="left" vertical="center" wrapText="1"/>
    </xf>
    <xf numFmtId="0" fontId="23" fillId="24" borderId="10" xfId="44" applyFont="1" applyFill="1" applyBorder="1" applyAlignment="1">
      <alignment horizontal="left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/>
    <xf numFmtId="0" fontId="1" fillId="24" borderId="0" xfId="0" applyFont="1" applyFill="1"/>
    <xf numFmtId="0" fontId="1" fillId="0" borderId="0" xfId="0" applyFont="1" applyBorder="1" applyAlignment="1">
      <alignment vertical="top"/>
    </xf>
    <xf numFmtId="164" fontId="3" fillId="0" borderId="10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0" fontId="23" fillId="0" borderId="10" xfId="0" applyNumberFormat="1" applyFont="1" applyFill="1" applyBorder="1" applyAlignment="1" applyProtection="1">
      <alignment horizontal="left" vertical="top" wrapText="1"/>
    </xf>
    <xf numFmtId="0" fontId="25" fillId="0" borderId="10" xfId="0" applyFont="1" applyFill="1" applyBorder="1" applyAlignment="1">
      <alignment horizontal="center" vertical="center" wrapText="1"/>
    </xf>
    <xf numFmtId="0" fontId="23" fillId="0" borderId="10" xfId="45" applyFont="1" applyFill="1" applyBorder="1" applyAlignment="1">
      <alignment horizontal="left" vertical="center" wrapText="1"/>
    </xf>
    <xf numFmtId="0" fontId="30" fillId="0" borderId="0" xfId="0" applyFont="1" applyAlignment="1">
      <alignment horizontal="right"/>
    </xf>
    <xf numFmtId="164" fontId="23" fillId="0" borderId="10" xfId="0" applyNumberFormat="1" applyFont="1" applyFill="1" applyBorder="1" applyAlignment="1">
      <alignment horizontal="center" vertical="center"/>
    </xf>
    <xf numFmtId="2" fontId="31" fillId="0" borderId="10" xfId="0" applyNumberFormat="1" applyFont="1" applyFill="1" applyBorder="1" applyAlignment="1">
      <alignment horizontal="center" vertical="center" wrapText="1"/>
    </xf>
    <xf numFmtId="0" fontId="32" fillId="0" borderId="10" xfId="45" applyFont="1" applyFill="1" applyBorder="1" applyAlignment="1">
      <alignment horizontal="left" vertical="center" wrapText="1"/>
    </xf>
    <xf numFmtId="2" fontId="33" fillId="0" borderId="10" xfId="46" applyNumberFormat="1" applyFont="1" applyFill="1" applyBorder="1" applyAlignment="1">
      <alignment horizontal="center" vertical="center"/>
    </xf>
    <xf numFmtId="164" fontId="25" fillId="0" borderId="10" xfId="0" applyNumberFormat="1" applyFont="1" applyFill="1" applyBorder="1" applyAlignment="1">
      <alignment horizontal="center" vertical="center"/>
    </xf>
    <xf numFmtId="164" fontId="34" fillId="0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27" fillId="24" borderId="10" xfId="44" applyFont="1" applyFill="1" applyBorder="1" applyAlignment="1">
      <alignment horizontal="left" vertical="center" wrapText="1"/>
    </xf>
    <xf numFmtId="0" fontId="23" fillId="24" borderId="10" xfId="0" applyNumberFormat="1" applyFont="1" applyFill="1" applyBorder="1" applyAlignment="1" applyProtection="1">
      <alignment horizontal="left" vertical="top" wrapText="1"/>
    </xf>
    <xf numFmtId="0" fontId="25" fillId="24" borderId="10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left" vertical="center" wrapText="1"/>
    </xf>
    <xf numFmtId="164" fontId="23" fillId="0" borderId="10" xfId="0" applyNumberFormat="1" applyFont="1" applyFill="1" applyBorder="1" applyAlignment="1">
      <alignment horizontal="center" vertical="center" wrapText="1"/>
    </xf>
    <xf numFmtId="2" fontId="36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164" fontId="1" fillId="0" borderId="0" xfId="0" applyNumberFormat="1" applyFont="1" applyBorder="1"/>
    <xf numFmtId="2" fontId="1" fillId="0" borderId="10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Fill="1" applyAlignment="1">
      <alignment horizontal="center"/>
    </xf>
    <xf numFmtId="164" fontId="31" fillId="0" borderId="10" xfId="0" applyNumberFormat="1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164" fontId="36" fillId="0" borderId="10" xfId="0" applyNumberFormat="1" applyFont="1" applyFill="1" applyBorder="1" applyAlignment="1">
      <alignment horizontal="center" vertical="center" wrapText="1"/>
    </xf>
    <xf numFmtId="164" fontId="23" fillId="0" borderId="10" xfId="0" applyNumberFormat="1" applyFont="1" applyFill="1" applyBorder="1" applyAlignment="1" applyProtection="1">
      <alignment horizontal="center" vertical="center" wrapText="1"/>
    </xf>
    <xf numFmtId="164" fontId="23" fillId="0" borderId="10" xfId="0" applyNumberFormat="1" applyFont="1" applyFill="1" applyBorder="1" applyAlignment="1" applyProtection="1">
      <alignment horizontal="center" vertical="top" wrapText="1"/>
    </xf>
    <xf numFmtId="164" fontId="23" fillId="0" borderId="10" xfId="44" applyNumberFormat="1" applyFont="1" applyFill="1" applyBorder="1" applyAlignment="1">
      <alignment horizontal="left" vertical="center" wrapText="1"/>
    </xf>
    <xf numFmtId="165" fontId="23" fillId="0" borderId="10" xfId="44" applyNumberFormat="1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/>
    </xf>
    <xf numFmtId="0" fontId="3" fillId="0" borderId="1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/>
    </xf>
    <xf numFmtId="0" fontId="1" fillId="0" borderId="10" xfId="0" applyFont="1" applyFill="1" applyBorder="1"/>
    <xf numFmtId="0" fontId="1" fillId="24" borderId="10" xfId="0" applyFont="1" applyFill="1" applyBorder="1"/>
    <xf numFmtId="0" fontId="1" fillId="0" borderId="10" xfId="0" applyFont="1" applyBorder="1"/>
    <xf numFmtId="0" fontId="39" fillId="0" borderId="0" xfId="0" applyFont="1" applyFill="1"/>
    <xf numFmtId="164" fontId="1" fillId="24" borderId="10" xfId="0" applyNumberFormat="1" applyFont="1" applyFill="1" applyBorder="1"/>
    <xf numFmtId="0" fontId="40" fillId="0" borderId="0" xfId="0" applyFont="1"/>
    <xf numFmtId="0" fontId="40" fillId="0" borderId="0" xfId="0" applyFont="1" applyFill="1"/>
    <xf numFmtId="0" fontId="40" fillId="0" borderId="0" xfId="0" applyFont="1" applyAlignment="1">
      <alignment horizontal="right"/>
    </xf>
    <xf numFmtId="0" fontId="28" fillId="0" borderId="10" xfId="44" applyFont="1" applyFill="1" applyBorder="1" applyAlignment="1">
      <alignment horizontal="left" vertical="center" wrapText="1"/>
    </xf>
    <xf numFmtId="0" fontId="42" fillId="0" borderId="10" xfId="44" applyFont="1" applyFill="1" applyBorder="1" applyAlignment="1">
      <alignment horizontal="left" vertical="center" wrapText="1"/>
    </xf>
    <xf numFmtId="0" fontId="28" fillId="0" borderId="10" xfId="45" applyFont="1" applyFill="1" applyBorder="1" applyAlignment="1">
      <alignment horizontal="left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top" wrapText="1"/>
    </xf>
    <xf numFmtId="0" fontId="40" fillId="0" borderId="0" xfId="0" applyFont="1" applyFill="1" applyBorder="1" applyAlignment="1">
      <alignment vertical="top"/>
    </xf>
    <xf numFmtId="0" fontId="41" fillId="0" borderId="0" xfId="0" applyFont="1" applyFill="1" applyAlignment="1">
      <alignment horizontal="left"/>
    </xf>
    <xf numFmtId="0" fontId="41" fillId="0" borderId="0" xfId="0" applyFont="1" applyFill="1"/>
    <xf numFmtId="164" fontId="28" fillId="0" borderId="10" xfId="0" applyNumberFormat="1" applyFont="1" applyFill="1" applyBorder="1"/>
    <xf numFmtId="0" fontId="28" fillId="0" borderId="10" xfId="0" applyFont="1" applyFill="1" applyBorder="1"/>
    <xf numFmtId="0" fontId="22" fillId="0" borderId="10" xfId="0" applyFont="1" applyFill="1" applyBorder="1" applyAlignment="1">
      <alignment horizontal="center" vertical="center" wrapText="1"/>
    </xf>
    <xf numFmtId="2" fontId="23" fillId="0" borderId="10" xfId="0" applyNumberFormat="1" applyFont="1" applyFill="1" applyBorder="1" applyAlignment="1">
      <alignment horizontal="center" vertical="center" wrapText="1"/>
    </xf>
    <xf numFmtId="2" fontId="34" fillId="0" borderId="10" xfId="0" applyNumberFormat="1" applyFont="1" applyFill="1" applyBorder="1" applyAlignment="1">
      <alignment horizontal="center" vertical="center"/>
    </xf>
    <xf numFmtId="166" fontId="3" fillId="0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6" fillId="25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right" vertical="center" wrapText="1"/>
    </xf>
    <xf numFmtId="164" fontId="3" fillId="0" borderId="16" xfId="0" applyNumberFormat="1" applyFont="1" applyFill="1" applyBorder="1" applyAlignment="1">
      <alignment horizontal="right" vertical="center" wrapText="1"/>
    </xf>
    <xf numFmtId="0" fontId="1" fillId="0" borderId="15" xfId="0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right"/>
    </xf>
    <xf numFmtId="164" fontId="1" fillId="0" borderId="16" xfId="0" applyNumberFormat="1" applyFont="1" applyFill="1" applyBorder="1" applyAlignment="1">
      <alignment horizontal="right"/>
    </xf>
    <xf numFmtId="164" fontId="1" fillId="0" borderId="10" xfId="0" applyNumberFormat="1" applyFont="1" applyFill="1" applyBorder="1"/>
    <xf numFmtId="164" fontId="1" fillId="0" borderId="16" xfId="0" applyNumberFormat="1" applyFont="1" applyFill="1" applyBorder="1"/>
    <xf numFmtId="164" fontId="1" fillId="0" borderId="10" xfId="0" applyNumberFormat="1" applyFont="1" applyBorder="1" applyAlignment="1">
      <alignment horizontal="right" vertical="center"/>
    </xf>
    <xf numFmtId="0" fontId="1" fillId="0" borderId="16" xfId="0" applyFont="1" applyFill="1" applyBorder="1"/>
    <xf numFmtId="0" fontId="1" fillId="0" borderId="15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164" fontId="3" fillId="0" borderId="10" xfId="0" applyNumberFormat="1" applyFont="1" applyFill="1" applyBorder="1"/>
    <xf numFmtId="164" fontId="3" fillId="0" borderId="16" xfId="0" applyNumberFormat="1" applyFont="1" applyFill="1" applyBorder="1"/>
    <xf numFmtId="0" fontId="1" fillId="0" borderId="15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right" vertical="center" wrapText="1"/>
    </xf>
    <xf numFmtId="0" fontId="1" fillId="0" borderId="17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right" vertical="center" wrapText="1"/>
    </xf>
    <xf numFmtId="0" fontId="1" fillId="0" borderId="18" xfId="0" applyFont="1" applyFill="1" applyBorder="1"/>
    <xf numFmtId="0" fontId="1" fillId="0" borderId="19" xfId="0" applyFont="1" applyFill="1" applyBorder="1"/>
    <xf numFmtId="0" fontId="28" fillId="0" borderId="0" xfId="0" applyFont="1" applyFill="1" applyAlignment="1">
      <alignment horizontal="right"/>
    </xf>
    <xf numFmtId="0" fontId="43" fillId="0" borderId="0" xfId="0" applyFont="1" applyFill="1" applyAlignment="1">
      <alignment horizontal="right"/>
    </xf>
    <xf numFmtId="0" fontId="28" fillId="0" borderId="0" xfId="0" applyFont="1" applyFill="1"/>
    <xf numFmtId="0" fontId="26" fillId="0" borderId="0" xfId="0" applyFont="1" applyFill="1" applyAlignment="1">
      <alignment horizontal="right"/>
    </xf>
    <xf numFmtId="0" fontId="44" fillId="0" borderId="0" xfId="0" applyFont="1" applyFill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22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0" fontId="3" fillId="25" borderId="20" xfId="0" applyFont="1" applyFill="1" applyBorder="1" applyAlignment="1">
      <alignment horizontal="center" vertical="center" wrapText="1"/>
    </xf>
    <xf numFmtId="0" fontId="3" fillId="25" borderId="21" xfId="0" applyFont="1" applyFill="1" applyBorder="1" applyAlignment="1">
      <alignment horizontal="center" vertical="center" wrapText="1"/>
    </xf>
    <xf numFmtId="0" fontId="3" fillId="25" borderId="2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0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left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/>
    </xf>
    <xf numFmtId="0" fontId="3" fillId="0" borderId="20" xfId="44" applyFont="1" applyFill="1" applyBorder="1" applyAlignment="1">
      <alignment horizontal="center" vertical="center" wrapText="1"/>
    </xf>
    <xf numFmtId="0" fontId="3" fillId="0" borderId="21" xfId="44" applyFont="1" applyFill="1" applyBorder="1" applyAlignment="1">
      <alignment horizontal="center" vertical="center" wrapText="1"/>
    </xf>
    <xf numFmtId="0" fontId="3" fillId="0" borderId="22" xfId="44" applyFont="1" applyFill="1" applyBorder="1" applyAlignment="1">
      <alignment horizontal="center" vertic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6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  <cellStyle name="Обычный 2" xfId="42"/>
    <cellStyle name="Обычный 3" xfId="43"/>
    <cellStyle name="Обычный_ИНВЕСТИЦИОННАЯ" xfId="44"/>
    <cellStyle name="Обычный_Книга1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9"/>
  <sheetViews>
    <sheetView showGridLines="0" view="pageBreakPreview" topLeftCell="D1" zoomScale="80" zoomScaleNormal="70" zoomScaleSheetLayoutView="80" workbookViewId="0">
      <selection activeCell="N8" sqref="N8"/>
    </sheetView>
  </sheetViews>
  <sheetFormatPr defaultRowHeight="15.75"/>
  <cols>
    <col min="1" max="1" width="6" style="10" customWidth="1"/>
    <col min="2" max="2" width="45.625" style="10" customWidth="1"/>
    <col min="3" max="3" width="12.25" style="10" customWidth="1"/>
    <col min="4" max="4" width="14.625" style="16" customWidth="1"/>
    <col min="5" max="5" width="13.875" style="16" customWidth="1"/>
    <col min="6" max="6" width="14" style="16" customWidth="1"/>
    <col min="7" max="7" width="16.125" style="16" customWidth="1"/>
    <col min="8" max="8" width="14.5" style="16" customWidth="1"/>
    <col min="9" max="9" width="16.625" style="16" customWidth="1"/>
    <col min="10" max="10" width="12.5" style="10" customWidth="1"/>
    <col min="11" max="11" width="12" style="10" customWidth="1"/>
    <col min="12" max="12" width="11.5" style="10" customWidth="1"/>
    <col min="13" max="13" width="12" style="10" customWidth="1"/>
    <col min="14" max="14" width="11" style="10" bestFit="1" customWidth="1"/>
    <col min="15" max="15" width="11.125" style="10" bestFit="1" customWidth="1"/>
    <col min="16" max="16" width="12.75" style="10" bestFit="1" customWidth="1"/>
    <col min="17" max="17" width="12.375" style="10" customWidth="1"/>
    <col min="18" max="16384" width="9" style="10"/>
  </cols>
  <sheetData>
    <row r="1" spans="1:17">
      <c r="Q1" s="80" t="s">
        <v>95</v>
      </c>
    </row>
    <row r="2" spans="1:17">
      <c r="Q2" s="80" t="s">
        <v>98</v>
      </c>
    </row>
    <row r="3" spans="1:17">
      <c r="Q3" s="80" t="s">
        <v>99</v>
      </c>
    </row>
    <row r="4" spans="1:17" ht="24" customHeight="1">
      <c r="Q4" s="80" t="s">
        <v>152</v>
      </c>
    </row>
    <row r="5" spans="1:17">
      <c r="Q5" s="24"/>
    </row>
    <row r="6" spans="1:17" ht="28.5" customHeight="1">
      <c r="A6" s="117" t="s">
        <v>44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</row>
    <row r="7" spans="1:17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1:17">
      <c r="Q8" s="11"/>
    </row>
    <row r="9" spans="1:17">
      <c r="A9" s="118" t="s">
        <v>10</v>
      </c>
      <c r="B9" s="118" t="s">
        <v>12</v>
      </c>
      <c r="C9" s="118" t="s">
        <v>45</v>
      </c>
      <c r="D9" s="118" t="s">
        <v>46</v>
      </c>
      <c r="E9" s="118" t="s">
        <v>47</v>
      </c>
      <c r="F9" s="118" t="s">
        <v>48</v>
      </c>
      <c r="G9" s="118" t="s">
        <v>96</v>
      </c>
      <c r="H9" s="118" t="s">
        <v>97</v>
      </c>
      <c r="I9" s="118" t="s">
        <v>49</v>
      </c>
      <c r="J9" s="113" t="s">
        <v>50</v>
      </c>
      <c r="K9" s="113"/>
      <c r="L9" s="113"/>
      <c r="M9" s="113"/>
      <c r="N9" s="113" t="s">
        <v>100</v>
      </c>
      <c r="O9" s="113"/>
      <c r="P9" s="113"/>
      <c r="Q9" s="113"/>
    </row>
    <row r="10" spans="1:17" ht="48.75" customHeight="1">
      <c r="A10" s="118"/>
      <c r="B10" s="118"/>
      <c r="C10" s="118"/>
      <c r="D10" s="118"/>
      <c r="E10" s="118"/>
      <c r="F10" s="118"/>
      <c r="G10" s="118"/>
      <c r="H10" s="118"/>
      <c r="I10" s="118"/>
      <c r="J10" s="32" t="s">
        <v>51</v>
      </c>
      <c r="K10" s="32" t="s">
        <v>52</v>
      </c>
      <c r="L10" s="32" t="s">
        <v>53</v>
      </c>
      <c r="M10" s="32" t="s">
        <v>54</v>
      </c>
      <c r="N10" s="32" t="s">
        <v>55</v>
      </c>
      <c r="O10" s="32" t="s">
        <v>56</v>
      </c>
      <c r="P10" s="32" t="s">
        <v>94</v>
      </c>
      <c r="Q10" s="32" t="s">
        <v>54</v>
      </c>
    </row>
    <row r="11" spans="1:17" ht="31.5">
      <c r="A11" s="118"/>
      <c r="B11" s="118"/>
      <c r="C11" s="12" t="s">
        <v>57</v>
      </c>
      <c r="D11" s="12" t="s">
        <v>17</v>
      </c>
      <c r="E11" s="118"/>
      <c r="F11" s="118"/>
      <c r="G11" s="32" t="s">
        <v>16</v>
      </c>
      <c r="H11" s="32" t="s">
        <v>16</v>
      </c>
      <c r="I11" s="32" t="s">
        <v>16</v>
      </c>
      <c r="J11" s="12" t="s">
        <v>17</v>
      </c>
      <c r="K11" s="12" t="s">
        <v>17</v>
      </c>
      <c r="L11" s="12" t="s">
        <v>17</v>
      </c>
      <c r="M11" s="12" t="s">
        <v>17</v>
      </c>
      <c r="N11" s="12" t="s">
        <v>101</v>
      </c>
      <c r="O11" s="12" t="s">
        <v>101</v>
      </c>
      <c r="P11" s="12" t="s">
        <v>101</v>
      </c>
      <c r="Q11" s="12" t="s">
        <v>101</v>
      </c>
    </row>
    <row r="12" spans="1:17" hidden="1">
      <c r="A12" s="32"/>
      <c r="B12" s="32" t="s">
        <v>13</v>
      </c>
      <c r="C12" s="32"/>
      <c r="D12" s="12"/>
      <c r="E12" s="32"/>
      <c r="F12" s="32"/>
      <c r="G12" s="19">
        <v>66.58880182</v>
      </c>
      <c r="H12" s="19">
        <v>66.58880182</v>
      </c>
      <c r="I12" s="19">
        <v>0</v>
      </c>
      <c r="J12" s="12"/>
      <c r="K12" s="12"/>
      <c r="L12" s="12"/>
      <c r="M12" s="20"/>
      <c r="N12" s="19">
        <v>2.6150000000000002</v>
      </c>
      <c r="O12" s="79">
        <v>10.880852388000001</v>
      </c>
      <c r="P12" s="19">
        <v>3.7009999999999996</v>
      </c>
      <c r="Q12" s="19">
        <v>17.196852388</v>
      </c>
    </row>
    <row r="13" spans="1:17">
      <c r="A13" s="114" t="s">
        <v>29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6"/>
    </row>
    <row r="14" spans="1:17">
      <c r="A14" s="32">
        <v>1</v>
      </c>
      <c r="B14" s="32" t="s">
        <v>22</v>
      </c>
      <c r="C14" s="32"/>
      <c r="D14" s="32"/>
      <c r="E14" s="32"/>
      <c r="F14" s="32"/>
      <c r="G14" s="32"/>
      <c r="H14" s="32"/>
      <c r="I14" s="32"/>
      <c r="J14" s="12"/>
      <c r="K14" s="12"/>
      <c r="L14" s="12"/>
      <c r="M14" s="12"/>
      <c r="N14" s="12"/>
      <c r="O14" s="12"/>
      <c r="P14" s="12"/>
      <c r="Q14" s="12"/>
    </row>
    <row r="15" spans="1:17" ht="31.5">
      <c r="A15" s="4" t="s">
        <v>4</v>
      </c>
      <c r="B15" s="32" t="s">
        <v>20</v>
      </c>
      <c r="C15" s="32"/>
      <c r="D15" s="32"/>
      <c r="E15" s="32"/>
      <c r="F15" s="32"/>
      <c r="G15" s="32"/>
      <c r="H15" s="32"/>
      <c r="I15" s="32"/>
      <c r="J15" s="12"/>
      <c r="K15" s="12"/>
      <c r="L15" s="12"/>
      <c r="M15" s="12"/>
      <c r="N15" s="29"/>
      <c r="O15" s="12"/>
      <c r="P15" s="12"/>
      <c r="Q15" s="30"/>
    </row>
    <row r="16" spans="1:17" s="16" customFormat="1">
      <c r="A16" s="6"/>
      <c r="B16" s="7" t="s">
        <v>25</v>
      </c>
      <c r="C16" s="6"/>
      <c r="D16" s="47"/>
      <c r="E16" s="6">
        <v>2012</v>
      </c>
      <c r="F16" s="6">
        <v>2012</v>
      </c>
      <c r="G16" s="25">
        <v>2.6150000000000002</v>
      </c>
      <c r="H16" s="25">
        <v>2.6150000000000002</v>
      </c>
      <c r="I16" s="48"/>
      <c r="J16" s="38"/>
      <c r="K16" s="38"/>
      <c r="L16" s="38"/>
      <c r="M16" s="38">
        <v>0</v>
      </c>
      <c r="N16" s="25">
        <v>2.6150000000000002</v>
      </c>
      <c r="O16" s="25">
        <v>0</v>
      </c>
      <c r="P16" s="25">
        <v>0</v>
      </c>
      <c r="Q16" s="30">
        <v>2.6150000000000002</v>
      </c>
    </row>
    <row r="17" spans="1:17" s="16" customFormat="1" ht="30">
      <c r="A17" s="6"/>
      <c r="B17" s="5" t="s">
        <v>90</v>
      </c>
      <c r="C17" s="6" t="s">
        <v>58</v>
      </c>
      <c r="D17" s="47">
        <v>22</v>
      </c>
      <c r="E17" s="6">
        <v>2013</v>
      </c>
      <c r="F17" s="6">
        <v>2014</v>
      </c>
      <c r="G17" s="25">
        <v>35.662999999999997</v>
      </c>
      <c r="H17" s="25">
        <v>35.662999999999997</v>
      </c>
      <c r="I17" s="48"/>
      <c r="J17" s="38"/>
      <c r="K17" s="38"/>
      <c r="L17" s="38">
        <v>22</v>
      </c>
      <c r="M17" s="38">
        <v>22</v>
      </c>
      <c r="N17" s="25">
        <v>0</v>
      </c>
      <c r="O17" s="12">
        <v>3.1789999999999998</v>
      </c>
      <c r="P17" s="25">
        <v>1.4039999999999999</v>
      </c>
      <c r="Q17" s="30">
        <v>4.5830000000000002</v>
      </c>
    </row>
    <row r="18" spans="1:17" s="16" customFormat="1" ht="30">
      <c r="A18" s="6"/>
      <c r="B18" s="7" t="s">
        <v>68</v>
      </c>
      <c r="C18" s="6" t="s">
        <v>59</v>
      </c>
      <c r="D18" s="47"/>
      <c r="E18" s="6">
        <v>2013</v>
      </c>
      <c r="F18" s="6">
        <v>2014</v>
      </c>
      <c r="G18" s="25">
        <v>5.7109996199999999</v>
      </c>
      <c r="H18" s="25">
        <v>5.7109996199999999</v>
      </c>
      <c r="I18" s="48"/>
      <c r="J18" s="38"/>
      <c r="K18" s="38"/>
      <c r="L18" s="38"/>
      <c r="M18" s="38">
        <v>0</v>
      </c>
      <c r="N18" s="25">
        <v>0</v>
      </c>
      <c r="O18" s="25">
        <v>4.2774723880000005</v>
      </c>
      <c r="P18" s="25">
        <v>0.67500000000000004</v>
      </c>
      <c r="Q18" s="30">
        <v>4.9524723880000003</v>
      </c>
    </row>
    <row r="19" spans="1:17" s="17" customFormat="1" ht="15.75" hidden="1" customHeight="1">
      <c r="A19" s="6"/>
      <c r="B19" s="7" t="s">
        <v>24</v>
      </c>
      <c r="C19" s="6"/>
      <c r="D19" s="47"/>
      <c r="E19" s="6">
        <v>2013</v>
      </c>
      <c r="F19" s="6">
        <v>2014</v>
      </c>
      <c r="G19" s="25"/>
      <c r="H19" s="25"/>
      <c r="I19" s="48"/>
      <c r="J19" s="38"/>
      <c r="K19" s="38"/>
      <c r="L19" s="38"/>
      <c r="M19" s="38">
        <v>0</v>
      </c>
      <c r="N19" s="25">
        <v>0</v>
      </c>
      <c r="O19" s="25">
        <v>0</v>
      </c>
      <c r="P19" s="25">
        <v>0</v>
      </c>
      <c r="Q19" s="30">
        <v>0</v>
      </c>
    </row>
    <row r="20" spans="1:17" s="16" customFormat="1" ht="60" hidden="1" customHeight="1">
      <c r="A20" s="6"/>
      <c r="B20" s="7" t="s">
        <v>32</v>
      </c>
      <c r="C20" s="6" t="s">
        <v>58</v>
      </c>
      <c r="D20" s="6"/>
      <c r="E20" s="6">
        <v>2014</v>
      </c>
      <c r="F20" s="6">
        <v>2014</v>
      </c>
      <c r="G20" s="25">
        <v>3.6286014399999997</v>
      </c>
      <c r="H20" s="25">
        <v>3.6286014399999997</v>
      </c>
      <c r="I20" s="39"/>
      <c r="J20" s="6"/>
      <c r="K20" s="6"/>
      <c r="L20" s="6"/>
      <c r="M20" s="38">
        <v>0</v>
      </c>
      <c r="N20" s="25">
        <v>0</v>
      </c>
      <c r="O20" s="25">
        <v>0</v>
      </c>
      <c r="P20" s="25">
        <v>0</v>
      </c>
      <c r="Q20" s="30">
        <v>0</v>
      </c>
    </row>
    <row r="21" spans="1:17" s="17" customFormat="1">
      <c r="A21" s="6"/>
      <c r="B21" s="7" t="s">
        <v>70</v>
      </c>
      <c r="C21" s="6" t="s">
        <v>71</v>
      </c>
      <c r="D21" s="6"/>
      <c r="E21" s="6">
        <v>2013</v>
      </c>
      <c r="F21" s="6">
        <v>2014</v>
      </c>
      <c r="G21" s="25">
        <v>7.5380000000000003E-2</v>
      </c>
      <c r="H21" s="25">
        <v>7.5380000000000003E-2</v>
      </c>
      <c r="I21" s="39"/>
      <c r="J21" s="6"/>
      <c r="K21" s="6"/>
      <c r="L21" s="6"/>
      <c r="M21" s="38">
        <v>0</v>
      </c>
      <c r="N21" s="25">
        <v>0</v>
      </c>
      <c r="O21" s="25">
        <v>7.5380000000000003E-2</v>
      </c>
      <c r="P21" s="25">
        <v>0</v>
      </c>
      <c r="Q21" s="30">
        <v>7.5380000000000003E-2</v>
      </c>
    </row>
    <row r="22" spans="1:17" s="17" customFormat="1" ht="15.75" customHeight="1">
      <c r="A22" s="6"/>
      <c r="B22" s="7" t="s">
        <v>73</v>
      </c>
      <c r="C22" s="6" t="s">
        <v>59</v>
      </c>
      <c r="D22" s="6"/>
      <c r="E22" s="6">
        <v>2013</v>
      </c>
      <c r="F22" s="6">
        <v>2013</v>
      </c>
      <c r="G22" s="25">
        <v>2.8825417600000001</v>
      </c>
      <c r="H22" s="25">
        <v>2.8825417600000001</v>
      </c>
      <c r="I22" s="39"/>
      <c r="J22" s="6"/>
      <c r="K22" s="6"/>
      <c r="L22" s="6"/>
      <c r="M22" s="38">
        <v>0</v>
      </c>
      <c r="N22" s="25">
        <v>0</v>
      </c>
      <c r="O22" s="20">
        <v>2</v>
      </c>
      <c r="P22" s="25">
        <v>0</v>
      </c>
      <c r="Q22" s="30">
        <v>2</v>
      </c>
    </row>
    <row r="23" spans="1:17">
      <c r="A23" s="6"/>
      <c r="B23" s="36" t="s">
        <v>60</v>
      </c>
      <c r="C23" s="37"/>
      <c r="D23" s="37"/>
      <c r="E23" s="37"/>
      <c r="F23" s="37"/>
      <c r="G23" s="30">
        <v>50.575522820000003</v>
      </c>
      <c r="H23" s="30">
        <v>50.575522820000003</v>
      </c>
      <c r="I23" s="30">
        <v>0</v>
      </c>
      <c r="J23" s="38"/>
      <c r="K23" s="38"/>
      <c r="L23" s="38"/>
      <c r="M23" s="38"/>
      <c r="N23" s="30">
        <v>2.6150000000000002</v>
      </c>
      <c r="O23" s="30">
        <v>9.5318523880000008</v>
      </c>
      <c r="P23" s="30">
        <v>2.0789999999999997</v>
      </c>
      <c r="Q23" s="30">
        <v>14.225852388</v>
      </c>
    </row>
    <row r="24" spans="1:17" ht="31.5">
      <c r="A24" s="32" t="s">
        <v>9</v>
      </c>
      <c r="B24" s="32" t="s">
        <v>2</v>
      </c>
      <c r="C24" s="13"/>
      <c r="D24" s="13"/>
      <c r="E24" s="13"/>
      <c r="F24" s="13"/>
      <c r="G24" s="13"/>
      <c r="H24" s="13"/>
      <c r="I24" s="13"/>
      <c r="J24" s="12"/>
      <c r="K24" s="12"/>
      <c r="L24" s="12"/>
      <c r="M24" s="12"/>
      <c r="N24" s="13"/>
      <c r="O24" s="12"/>
      <c r="P24" s="12"/>
      <c r="Q24" s="12"/>
    </row>
    <row r="25" spans="1:17" s="16" customFormat="1" ht="30">
      <c r="A25" s="22"/>
      <c r="B25" s="23" t="s">
        <v>74</v>
      </c>
      <c r="C25" s="13"/>
      <c r="D25" s="13"/>
      <c r="E25" s="12">
        <v>2013</v>
      </c>
      <c r="F25" s="12">
        <v>2013</v>
      </c>
      <c r="G25" s="29">
        <v>0.93327899999999997</v>
      </c>
      <c r="H25" s="29">
        <v>0.93327899999999997</v>
      </c>
      <c r="I25" s="46"/>
      <c r="J25" s="20"/>
      <c r="K25" s="20"/>
      <c r="L25" s="20"/>
      <c r="M25" s="38">
        <v>0</v>
      </c>
      <c r="N25" s="29">
        <v>0</v>
      </c>
      <c r="O25" s="29">
        <v>0</v>
      </c>
      <c r="P25" s="20">
        <v>0</v>
      </c>
      <c r="Q25" s="30">
        <v>0</v>
      </c>
    </row>
    <row r="26" spans="1:17">
      <c r="A26" s="12"/>
      <c r="B26" s="32" t="s">
        <v>60</v>
      </c>
      <c r="C26" s="13"/>
      <c r="D26" s="13"/>
      <c r="E26" s="13"/>
      <c r="F26" s="13"/>
      <c r="G26" s="30">
        <v>0.93327899999999997</v>
      </c>
      <c r="H26" s="30">
        <v>0.93327899999999997</v>
      </c>
      <c r="I26" s="30">
        <v>0</v>
      </c>
      <c r="J26" s="20"/>
      <c r="K26" s="20"/>
      <c r="L26" s="20"/>
      <c r="M26" s="20"/>
      <c r="N26" s="30">
        <v>0</v>
      </c>
      <c r="O26" s="30">
        <v>0</v>
      </c>
      <c r="P26" s="30">
        <v>0</v>
      </c>
      <c r="Q26" s="30">
        <v>0</v>
      </c>
    </row>
    <row r="27" spans="1:17">
      <c r="A27" s="32" t="s">
        <v>6</v>
      </c>
      <c r="B27" s="32" t="s">
        <v>15</v>
      </c>
      <c r="C27" s="32"/>
      <c r="D27" s="32"/>
      <c r="E27" s="32"/>
      <c r="F27" s="32"/>
      <c r="G27" s="32"/>
      <c r="H27" s="32"/>
      <c r="I27" s="32"/>
      <c r="J27" s="12"/>
      <c r="K27" s="12"/>
      <c r="L27" s="12"/>
      <c r="M27" s="12"/>
      <c r="N27" s="12"/>
      <c r="O27" s="12"/>
      <c r="P27" s="12"/>
      <c r="Q27" s="12"/>
    </row>
    <row r="28" spans="1:17" ht="31.5" hidden="1" customHeight="1">
      <c r="A28" s="4" t="s">
        <v>7</v>
      </c>
      <c r="B28" s="32" t="s">
        <v>20</v>
      </c>
      <c r="C28" s="32"/>
      <c r="D28" s="32"/>
      <c r="E28" s="32"/>
      <c r="F28" s="32"/>
      <c r="G28" s="32"/>
      <c r="H28" s="32"/>
      <c r="I28" s="32"/>
      <c r="J28" s="12"/>
      <c r="K28" s="12"/>
      <c r="L28" s="12"/>
      <c r="M28" s="12"/>
      <c r="N28" s="12"/>
      <c r="O28" s="12"/>
      <c r="P28" s="12"/>
      <c r="Q28" s="12"/>
    </row>
    <row r="29" spans="1:17" ht="15.75" hidden="1" customHeight="1">
      <c r="A29" s="4" t="s">
        <v>8</v>
      </c>
      <c r="B29" s="3" t="s">
        <v>27</v>
      </c>
      <c r="C29" s="13"/>
      <c r="D29" s="13"/>
      <c r="E29" s="13"/>
      <c r="F29" s="13"/>
      <c r="G29" s="13"/>
      <c r="H29" s="13"/>
      <c r="I29" s="13"/>
      <c r="J29" s="12"/>
      <c r="K29" s="12"/>
      <c r="L29" s="12"/>
      <c r="M29" s="12"/>
      <c r="N29" s="12"/>
      <c r="O29" s="12"/>
      <c r="P29" s="12"/>
      <c r="Q29" s="12"/>
    </row>
    <row r="30" spans="1:17" ht="15.75" hidden="1" customHeight="1">
      <c r="A30" s="12"/>
      <c r="B30" s="23"/>
      <c r="C30" s="12"/>
      <c r="D30" s="13"/>
      <c r="E30" s="12"/>
      <c r="F30" s="12"/>
      <c r="G30" s="29"/>
      <c r="H30" s="29"/>
      <c r="I30" s="26"/>
      <c r="J30" s="12"/>
      <c r="K30" s="12"/>
      <c r="L30" s="12"/>
      <c r="M30" s="12"/>
      <c r="N30" s="29"/>
      <c r="O30" s="12"/>
      <c r="P30" s="12"/>
      <c r="Q30" s="30"/>
    </row>
    <row r="31" spans="1:17" s="16" customFormat="1" ht="30">
      <c r="A31" s="6"/>
      <c r="B31" s="7" t="s">
        <v>33</v>
      </c>
      <c r="C31" s="6" t="s">
        <v>58</v>
      </c>
      <c r="D31" s="6" t="s">
        <v>61</v>
      </c>
      <c r="E31" s="6">
        <v>2013</v>
      </c>
      <c r="F31" s="6">
        <v>2014</v>
      </c>
      <c r="G31" s="25">
        <v>15.08</v>
      </c>
      <c r="H31" s="25">
        <v>15.08</v>
      </c>
      <c r="I31" s="39"/>
      <c r="J31" s="6"/>
      <c r="K31" s="6"/>
      <c r="L31" s="6">
        <v>2</v>
      </c>
      <c r="M31" s="38">
        <v>2</v>
      </c>
      <c r="N31" s="25">
        <v>0</v>
      </c>
      <c r="O31" s="77">
        <v>1.349</v>
      </c>
      <c r="P31" s="6">
        <v>1.6220000000000001</v>
      </c>
      <c r="Q31" s="30">
        <v>2.9710000000000001</v>
      </c>
    </row>
    <row r="32" spans="1:17" ht="15.75" hidden="1" customHeight="1">
      <c r="A32" s="6"/>
      <c r="B32" s="37" t="s">
        <v>23</v>
      </c>
      <c r="C32" s="6"/>
      <c r="D32" s="6"/>
      <c r="E32" s="6"/>
      <c r="F32" s="6"/>
      <c r="G32" s="25"/>
      <c r="H32" s="25"/>
      <c r="I32" s="39"/>
      <c r="J32" s="6"/>
      <c r="K32" s="6"/>
      <c r="L32" s="6"/>
      <c r="M32" s="6"/>
      <c r="N32" s="25"/>
      <c r="O32" s="6"/>
      <c r="P32" s="6"/>
      <c r="Q32" s="30"/>
    </row>
    <row r="33" spans="1:17">
      <c r="A33" s="12"/>
      <c r="B33" s="32" t="s">
        <v>60</v>
      </c>
      <c r="C33" s="13"/>
      <c r="D33" s="13"/>
      <c r="E33" s="13"/>
      <c r="F33" s="13"/>
      <c r="G33" s="30">
        <v>15.08</v>
      </c>
      <c r="H33" s="30">
        <v>15.08</v>
      </c>
      <c r="I33" s="30">
        <v>0</v>
      </c>
      <c r="J33" s="20"/>
      <c r="K33" s="20"/>
      <c r="L33" s="20"/>
      <c r="M33" s="20"/>
      <c r="N33" s="30">
        <v>0</v>
      </c>
      <c r="O33" s="78">
        <v>1.349</v>
      </c>
      <c r="P33" s="30">
        <v>1.6220000000000001</v>
      </c>
      <c r="Q33" s="30">
        <v>2.9710000000000001</v>
      </c>
    </row>
    <row r="34" spans="1:17" ht="15.75" hidden="1" customHeight="1">
      <c r="A34" s="76" t="s">
        <v>18</v>
      </c>
      <c r="B34" s="76"/>
      <c r="C34" s="13"/>
      <c r="D34" s="13"/>
      <c r="E34" s="13"/>
      <c r="F34" s="13"/>
      <c r="G34" s="13"/>
      <c r="H34" s="13"/>
      <c r="I34" s="13"/>
      <c r="J34" s="12"/>
      <c r="K34" s="12"/>
      <c r="L34" s="12"/>
      <c r="M34" s="12"/>
      <c r="N34" s="12"/>
      <c r="O34" s="12"/>
      <c r="P34" s="12"/>
      <c r="Q34" s="12"/>
    </row>
    <row r="35" spans="1:17" ht="31.5" hidden="1" customHeight="1">
      <c r="A35" s="32"/>
      <c r="B35" s="32" t="s">
        <v>19</v>
      </c>
      <c r="C35" s="13"/>
      <c r="D35" s="13"/>
      <c r="E35" s="13"/>
      <c r="F35" s="13"/>
      <c r="G35" s="13"/>
      <c r="H35" s="13"/>
      <c r="I35" s="13"/>
      <c r="J35" s="12"/>
      <c r="K35" s="12"/>
      <c r="L35" s="12"/>
      <c r="M35" s="12"/>
      <c r="N35" s="12"/>
      <c r="O35" s="12"/>
      <c r="P35" s="12"/>
      <c r="Q35" s="12"/>
    </row>
    <row r="36" spans="1:17" ht="15.75" hidden="1" customHeight="1">
      <c r="A36" s="12" t="s">
        <v>14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15" hidden="1" customHeight="1">
      <c r="A37" s="2"/>
      <c r="B37" s="32" t="s">
        <v>60</v>
      </c>
      <c r="C37" s="14"/>
      <c r="D37" s="40"/>
      <c r="E37" s="40"/>
      <c r="F37" s="40"/>
      <c r="G37" s="30">
        <v>65.655522820000002</v>
      </c>
      <c r="H37" s="30">
        <v>65.655522820000002</v>
      </c>
      <c r="I37" s="30">
        <v>0</v>
      </c>
      <c r="J37" s="41"/>
      <c r="K37" s="41"/>
      <c r="L37" s="41"/>
      <c r="M37" s="41"/>
      <c r="N37" s="30">
        <v>2.6150000000000002</v>
      </c>
      <c r="O37" s="30">
        <v>10.880852388000001</v>
      </c>
      <c r="P37" s="30">
        <v>3.7009999999999996</v>
      </c>
      <c r="Q37" s="30">
        <v>17.196852388</v>
      </c>
    </row>
    <row r="38" spans="1:17" ht="15.75" hidden="1" customHeight="1">
      <c r="A38" s="2"/>
      <c r="B38" s="14"/>
      <c r="C38" s="14"/>
      <c r="D38" s="40"/>
      <c r="E38" s="40"/>
      <c r="F38" s="40"/>
      <c r="G38" s="40"/>
      <c r="H38" s="40"/>
      <c r="I38" s="40"/>
      <c r="J38" s="14"/>
      <c r="K38" s="14"/>
      <c r="L38" s="14"/>
      <c r="M38" s="14"/>
      <c r="N38" s="2"/>
      <c r="O38" s="2"/>
      <c r="P38" s="2"/>
      <c r="Q38" s="2"/>
    </row>
    <row r="39" spans="1:17" ht="15.75" hidden="1" customHeight="1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17" ht="18.75">
      <c r="A40" s="81" t="s">
        <v>28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1:17">
      <c r="A41" s="32"/>
      <c r="B41" s="32" t="s">
        <v>89</v>
      </c>
      <c r="C41" s="32"/>
      <c r="D41" s="12"/>
      <c r="E41" s="32"/>
      <c r="F41" s="32"/>
      <c r="G41" s="19">
        <v>5.673</v>
      </c>
      <c r="H41" s="19">
        <v>5.673</v>
      </c>
      <c r="I41" s="19">
        <v>0</v>
      </c>
      <c r="J41" s="12"/>
      <c r="K41" s="12"/>
      <c r="L41" s="12"/>
      <c r="M41" s="12"/>
      <c r="N41" s="19">
        <v>5.673</v>
      </c>
      <c r="O41" s="19">
        <v>0</v>
      </c>
      <c r="P41" s="19">
        <v>0</v>
      </c>
      <c r="Q41" s="19">
        <v>5.673</v>
      </c>
    </row>
    <row r="42" spans="1:17">
      <c r="A42" s="32">
        <v>1</v>
      </c>
      <c r="B42" s="32" t="s">
        <v>22</v>
      </c>
      <c r="C42" s="32"/>
      <c r="D42" s="32"/>
      <c r="E42" s="32"/>
      <c r="F42" s="32"/>
      <c r="G42" s="32"/>
      <c r="H42" s="32"/>
      <c r="I42" s="32"/>
      <c r="J42" s="12"/>
      <c r="K42" s="12"/>
      <c r="L42" s="12"/>
      <c r="M42" s="12"/>
      <c r="N42" s="12"/>
      <c r="O42" s="12"/>
      <c r="P42" s="12"/>
      <c r="Q42" s="12"/>
    </row>
    <row r="43" spans="1:17" ht="31.5">
      <c r="A43" s="4" t="s">
        <v>4</v>
      </c>
      <c r="B43" s="32" t="s">
        <v>20</v>
      </c>
      <c r="C43" s="32"/>
      <c r="D43" s="32"/>
      <c r="E43" s="32"/>
      <c r="F43" s="32"/>
      <c r="G43" s="32"/>
      <c r="H43" s="32"/>
      <c r="I43" s="32"/>
      <c r="J43" s="12"/>
      <c r="K43" s="12"/>
      <c r="L43" s="12"/>
      <c r="M43" s="12"/>
      <c r="N43" s="29"/>
      <c r="O43" s="12"/>
      <c r="P43" s="12"/>
      <c r="Q43" s="30"/>
    </row>
    <row r="44" spans="1:17" s="16" customFormat="1">
      <c r="A44" s="6"/>
      <c r="B44" s="7" t="s">
        <v>91</v>
      </c>
      <c r="C44" s="6" t="s">
        <v>62</v>
      </c>
      <c r="D44" s="6"/>
      <c r="E44" s="6">
        <v>2012</v>
      </c>
      <c r="F44" s="6">
        <v>2012</v>
      </c>
      <c r="G44" s="25">
        <v>0.88700000000000001</v>
      </c>
      <c r="H44" s="25">
        <v>0.88700000000000001</v>
      </c>
      <c r="I44" s="39"/>
      <c r="J44" s="6"/>
      <c r="K44" s="6"/>
      <c r="L44" s="6"/>
      <c r="M44" s="38">
        <v>0</v>
      </c>
      <c r="N44" s="25">
        <v>0.88700000000000001</v>
      </c>
      <c r="O44" s="38">
        <v>0</v>
      </c>
      <c r="P44" s="38">
        <v>0</v>
      </c>
      <c r="Q44" s="30">
        <v>0.88700000000000001</v>
      </c>
    </row>
    <row r="45" spans="1:17" s="16" customFormat="1">
      <c r="A45" s="6"/>
      <c r="B45" s="7" t="s">
        <v>92</v>
      </c>
      <c r="C45" s="6" t="s">
        <v>62</v>
      </c>
      <c r="D45" s="6"/>
      <c r="E45" s="6">
        <v>2012</v>
      </c>
      <c r="F45" s="6">
        <v>2012</v>
      </c>
      <c r="G45" s="25">
        <v>0.88700000000000001</v>
      </c>
      <c r="H45" s="25">
        <v>0.88700000000000001</v>
      </c>
      <c r="I45" s="39"/>
      <c r="J45" s="6"/>
      <c r="K45" s="6"/>
      <c r="L45" s="6"/>
      <c r="M45" s="38">
        <v>0</v>
      </c>
      <c r="N45" s="25">
        <v>0.88700000000000001</v>
      </c>
      <c r="O45" s="38">
        <v>0</v>
      </c>
      <c r="P45" s="38">
        <v>0</v>
      </c>
      <c r="Q45" s="30">
        <v>0.88700000000000001</v>
      </c>
    </row>
    <row r="46" spans="1:17" s="16" customFormat="1">
      <c r="A46" s="6"/>
      <c r="B46" s="7" t="s">
        <v>93</v>
      </c>
      <c r="C46" s="6" t="s">
        <v>62</v>
      </c>
      <c r="D46" s="6"/>
      <c r="E46" s="6">
        <v>2012</v>
      </c>
      <c r="F46" s="6">
        <v>2012</v>
      </c>
      <c r="G46" s="25">
        <v>1.016</v>
      </c>
      <c r="H46" s="25">
        <v>1.016</v>
      </c>
      <c r="I46" s="39"/>
      <c r="J46" s="6"/>
      <c r="K46" s="6"/>
      <c r="L46" s="6"/>
      <c r="M46" s="38">
        <v>0</v>
      </c>
      <c r="N46" s="25">
        <v>1.016</v>
      </c>
      <c r="O46" s="38">
        <v>0</v>
      </c>
      <c r="P46" s="38">
        <v>0</v>
      </c>
      <c r="Q46" s="30">
        <v>1.016</v>
      </c>
    </row>
    <row r="47" spans="1:17" s="16" customFormat="1">
      <c r="A47" s="6"/>
      <c r="B47" s="36" t="s">
        <v>60</v>
      </c>
      <c r="C47" s="37"/>
      <c r="D47" s="37"/>
      <c r="E47" s="37"/>
      <c r="F47" s="37"/>
      <c r="G47" s="30">
        <v>2.79</v>
      </c>
      <c r="H47" s="30">
        <v>2.79</v>
      </c>
      <c r="I47" s="30">
        <v>0</v>
      </c>
      <c r="J47" s="38"/>
      <c r="K47" s="38"/>
      <c r="L47" s="38"/>
      <c r="M47" s="38"/>
      <c r="N47" s="30">
        <v>2.79</v>
      </c>
      <c r="O47" s="30">
        <v>0</v>
      </c>
      <c r="P47" s="30">
        <v>0</v>
      </c>
      <c r="Q47" s="30">
        <v>2.79</v>
      </c>
    </row>
    <row r="48" spans="1:17" s="16" customFormat="1">
      <c r="A48" s="32" t="s">
        <v>9</v>
      </c>
      <c r="B48" s="32" t="s">
        <v>21</v>
      </c>
      <c r="C48" s="13"/>
      <c r="D48" s="13"/>
      <c r="E48" s="13"/>
      <c r="F48" s="13"/>
      <c r="G48" s="13"/>
      <c r="H48" s="13"/>
      <c r="I48" s="13"/>
      <c r="J48" s="12"/>
      <c r="K48" s="12"/>
      <c r="L48" s="12"/>
      <c r="M48" s="12"/>
      <c r="N48" s="12"/>
      <c r="O48" s="12"/>
      <c r="P48" s="12"/>
      <c r="Q48" s="12"/>
    </row>
    <row r="49" spans="1:17" s="16" customFormat="1" ht="15.75" hidden="1" customHeight="1">
      <c r="A49" s="12"/>
      <c r="B49" s="27"/>
      <c r="C49" s="12"/>
      <c r="D49" s="12"/>
      <c r="E49" s="12"/>
      <c r="F49" s="12"/>
      <c r="G49" s="28"/>
      <c r="H49" s="26"/>
      <c r="I49" s="28"/>
      <c r="J49" s="42"/>
      <c r="K49" s="42"/>
      <c r="L49" s="12"/>
      <c r="M49" s="12"/>
      <c r="N49" s="26"/>
      <c r="O49" s="12"/>
      <c r="P49" s="12"/>
      <c r="Q49" s="12"/>
    </row>
    <row r="50" spans="1:17" s="16" customFormat="1" ht="30">
      <c r="A50" s="22"/>
      <c r="B50" s="21" t="s">
        <v>63</v>
      </c>
      <c r="C50" s="12" t="s">
        <v>59</v>
      </c>
      <c r="D50" s="12"/>
      <c r="E50" s="12">
        <v>2012</v>
      </c>
      <c r="F50" s="12">
        <v>2012</v>
      </c>
      <c r="G50" s="49">
        <v>2.883</v>
      </c>
      <c r="H50" s="49">
        <v>2.883</v>
      </c>
      <c r="I50" s="50"/>
      <c r="J50" s="20"/>
      <c r="K50" s="20"/>
      <c r="L50" s="50"/>
      <c r="M50" s="38">
        <v>0</v>
      </c>
      <c r="N50" s="49">
        <v>2.883</v>
      </c>
      <c r="O50" s="49">
        <v>0</v>
      </c>
      <c r="P50" s="49">
        <v>0</v>
      </c>
      <c r="Q50" s="30">
        <v>2.883</v>
      </c>
    </row>
    <row r="51" spans="1:17" s="16" customFormat="1" ht="15" hidden="1" customHeight="1">
      <c r="A51" s="12"/>
      <c r="B51" s="23"/>
      <c r="C51" s="12"/>
      <c r="D51" s="13"/>
      <c r="E51" s="12"/>
      <c r="F51" s="12"/>
      <c r="G51" s="29"/>
      <c r="H51" s="29"/>
      <c r="I51" s="26"/>
      <c r="J51" s="12"/>
      <c r="K51" s="12"/>
      <c r="L51" s="12"/>
      <c r="M51" s="12"/>
      <c r="N51" s="29"/>
      <c r="O51" s="12"/>
      <c r="P51" s="12"/>
      <c r="Q51" s="30"/>
    </row>
    <row r="52" spans="1:17">
      <c r="A52" s="12"/>
      <c r="B52" s="32" t="s">
        <v>60</v>
      </c>
      <c r="C52" s="13"/>
      <c r="D52" s="13"/>
      <c r="E52" s="13"/>
      <c r="F52" s="13"/>
      <c r="G52" s="30">
        <v>2.883</v>
      </c>
      <c r="H52" s="30">
        <v>2.883</v>
      </c>
      <c r="I52" s="30">
        <v>0</v>
      </c>
      <c r="J52" s="20"/>
      <c r="K52" s="20"/>
      <c r="L52" s="20"/>
      <c r="M52" s="20"/>
      <c r="N52" s="30">
        <v>2.883</v>
      </c>
      <c r="O52" s="30">
        <v>0</v>
      </c>
      <c r="P52" s="30">
        <v>0</v>
      </c>
      <c r="Q52" s="30">
        <v>2.883</v>
      </c>
    </row>
    <row r="53" spans="1:17" hidden="1">
      <c r="A53" s="32" t="s">
        <v>6</v>
      </c>
      <c r="B53" s="32" t="s">
        <v>15</v>
      </c>
      <c r="C53" s="32"/>
      <c r="D53" s="32"/>
      <c r="E53" s="32"/>
      <c r="F53" s="32"/>
      <c r="G53" s="32"/>
      <c r="H53" s="32"/>
      <c r="I53" s="32"/>
      <c r="J53" s="12"/>
      <c r="K53" s="12"/>
      <c r="L53" s="12"/>
      <c r="M53" s="12"/>
      <c r="N53" s="12"/>
      <c r="O53" s="12"/>
      <c r="P53" s="12"/>
      <c r="Q53" s="12"/>
    </row>
    <row r="54" spans="1:17" ht="31.5" hidden="1">
      <c r="A54" s="4" t="s">
        <v>7</v>
      </c>
      <c r="B54" s="32" t="s">
        <v>20</v>
      </c>
      <c r="C54" s="32"/>
      <c r="D54" s="32"/>
      <c r="E54" s="32"/>
      <c r="F54" s="32"/>
      <c r="G54" s="32"/>
      <c r="H54" s="32"/>
      <c r="I54" s="32"/>
      <c r="J54" s="12"/>
      <c r="K54" s="12"/>
      <c r="L54" s="12"/>
      <c r="M54" s="12"/>
      <c r="N54" s="12"/>
      <c r="O54" s="12"/>
      <c r="P54" s="12"/>
      <c r="Q54" s="12"/>
    </row>
    <row r="55" spans="1:17" hidden="1">
      <c r="A55" s="4" t="s">
        <v>8</v>
      </c>
      <c r="B55" s="3" t="s">
        <v>27</v>
      </c>
      <c r="C55" s="13"/>
      <c r="D55" s="13"/>
      <c r="E55" s="13"/>
      <c r="F55" s="13"/>
      <c r="G55" s="13"/>
      <c r="H55" s="13"/>
      <c r="I55" s="13"/>
      <c r="J55" s="12"/>
      <c r="K55" s="12"/>
      <c r="L55" s="12"/>
      <c r="M55" s="12"/>
      <c r="N55" s="12"/>
      <c r="O55" s="12"/>
      <c r="P55" s="12"/>
      <c r="Q55" s="12"/>
    </row>
    <row r="56" spans="1:17" hidden="1">
      <c r="A56" s="12"/>
      <c r="B56" s="23"/>
      <c r="C56" s="12"/>
      <c r="D56" s="13"/>
      <c r="E56" s="12"/>
      <c r="F56" s="12"/>
      <c r="G56" s="29"/>
      <c r="H56" s="29"/>
      <c r="I56" s="26"/>
      <c r="J56" s="12"/>
      <c r="K56" s="12"/>
      <c r="L56" s="12"/>
      <c r="M56" s="12"/>
      <c r="N56" s="29"/>
      <c r="O56" s="12"/>
      <c r="P56" s="12"/>
      <c r="Q56" s="30"/>
    </row>
    <row r="57" spans="1:17" s="16" customFormat="1" hidden="1">
      <c r="A57" s="6">
        <v>1</v>
      </c>
      <c r="B57" s="7"/>
      <c r="C57" s="6"/>
      <c r="D57" s="6"/>
      <c r="E57" s="6"/>
      <c r="F57" s="6"/>
      <c r="G57" s="25"/>
      <c r="H57" s="25"/>
      <c r="I57" s="39"/>
      <c r="J57" s="6"/>
      <c r="K57" s="6"/>
      <c r="L57" s="6"/>
      <c r="M57" s="6"/>
      <c r="N57" s="25"/>
      <c r="O57" s="6"/>
      <c r="P57" s="6"/>
      <c r="Q57" s="30">
        <v>0</v>
      </c>
    </row>
    <row r="58" spans="1:17" hidden="1">
      <c r="A58" s="6"/>
      <c r="B58" s="37" t="s">
        <v>23</v>
      </c>
      <c r="C58" s="6"/>
      <c r="D58" s="6"/>
      <c r="E58" s="6"/>
      <c r="F58" s="6"/>
      <c r="G58" s="25"/>
      <c r="H58" s="25"/>
      <c r="I58" s="39"/>
      <c r="J58" s="6"/>
      <c r="K58" s="6"/>
      <c r="L58" s="6"/>
      <c r="M58" s="6"/>
      <c r="N58" s="25"/>
      <c r="O58" s="6"/>
      <c r="P58" s="6"/>
      <c r="Q58" s="30"/>
    </row>
    <row r="59" spans="1:17" s="16" customFormat="1" hidden="1">
      <c r="A59" s="6">
        <v>2</v>
      </c>
      <c r="B59" s="7"/>
      <c r="C59" s="6"/>
      <c r="D59" s="37"/>
      <c r="E59" s="6"/>
      <c r="F59" s="6"/>
      <c r="G59" s="25"/>
      <c r="H59" s="25"/>
      <c r="I59" s="39"/>
      <c r="J59" s="6"/>
      <c r="K59" s="6"/>
      <c r="L59" s="6"/>
      <c r="M59" s="6"/>
      <c r="N59" s="25"/>
      <c r="O59" s="6"/>
      <c r="P59" s="6"/>
      <c r="Q59" s="30">
        <v>0</v>
      </c>
    </row>
    <row r="60" spans="1:17" s="16" customFormat="1" hidden="1">
      <c r="A60" s="6"/>
      <c r="B60" s="37" t="s">
        <v>23</v>
      </c>
      <c r="C60" s="6"/>
      <c r="D60" s="37"/>
      <c r="E60" s="6"/>
      <c r="F60" s="6"/>
      <c r="G60" s="25"/>
      <c r="H60" s="25"/>
      <c r="I60" s="39"/>
      <c r="J60" s="6"/>
      <c r="K60" s="6"/>
      <c r="L60" s="6"/>
      <c r="M60" s="6"/>
      <c r="N60" s="25"/>
      <c r="O60" s="6"/>
      <c r="P60" s="6"/>
      <c r="Q60" s="30"/>
    </row>
    <row r="61" spans="1:17" s="16" customFormat="1" hidden="1">
      <c r="A61" s="6">
        <v>3</v>
      </c>
      <c r="B61" s="7"/>
      <c r="C61" s="6"/>
      <c r="D61" s="37"/>
      <c r="E61" s="6"/>
      <c r="F61" s="6"/>
      <c r="G61" s="25"/>
      <c r="H61" s="25"/>
      <c r="I61" s="39"/>
      <c r="J61" s="6"/>
      <c r="K61" s="6"/>
      <c r="L61" s="6"/>
      <c r="M61" s="6"/>
      <c r="N61" s="25"/>
      <c r="O61" s="6"/>
      <c r="P61" s="25"/>
      <c r="Q61" s="30">
        <v>0</v>
      </c>
    </row>
    <row r="62" spans="1:17" s="16" customFormat="1" hidden="1">
      <c r="A62" s="6"/>
      <c r="B62" s="37" t="s">
        <v>23</v>
      </c>
      <c r="C62" s="6"/>
      <c r="D62" s="37"/>
      <c r="E62" s="6"/>
      <c r="F62" s="6"/>
      <c r="G62" s="25"/>
      <c r="H62" s="25"/>
      <c r="I62" s="39"/>
      <c r="J62" s="6"/>
      <c r="K62" s="6"/>
      <c r="L62" s="6"/>
      <c r="M62" s="6"/>
      <c r="N62" s="25"/>
      <c r="O62" s="6"/>
      <c r="P62" s="6"/>
      <c r="Q62" s="30"/>
    </row>
    <row r="63" spans="1:17" s="16" customFormat="1" hidden="1">
      <c r="A63" s="6">
        <v>4</v>
      </c>
      <c r="B63" s="7"/>
      <c r="C63" s="6"/>
      <c r="D63" s="37"/>
      <c r="E63" s="6"/>
      <c r="F63" s="6"/>
      <c r="G63" s="25"/>
      <c r="H63" s="25"/>
      <c r="I63" s="39"/>
      <c r="J63" s="6"/>
      <c r="K63" s="6"/>
      <c r="L63" s="6"/>
      <c r="M63" s="6"/>
      <c r="N63" s="25"/>
      <c r="O63" s="25"/>
      <c r="P63" s="6"/>
      <c r="Q63" s="30">
        <v>0</v>
      </c>
    </row>
    <row r="64" spans="1:17" s="16" customFormat="1" hidden="1">
      <c r="A64" s="6"/>
      <c r="B64" s="37" t="s">
        <v>23</v>
      </c>
      <c r="C64" s="6"/>
      <c r="D64" s="37"/>
      <c r="E64" s="6"/>
      <c r="F64" s="6"/>
      <c r="G64" s="25"/>
      <c r="H64" s="25"/>
      <c r="I64" s="39"/>
      <c r="J64" s="6"/>
      <c r="K64" s="6"/>
      <c r="L64" s="6"/>
      <c r="M64" s="6"/>
      <c r="N64" s="25"/>
      <c r="O64" s="6"/>
      <c r="P64" s="6"/>
      <c r="Q64" s="30"/>
    </row>
    <row r="65" spans="1:17" s="16" customFormat="1" hidden="1">
      <c r="A65" s="6">
        <v>5</v>
      </c>
      <c r="B65" s="7"/>
      <c r="C65" s="6"/>
      <c r="D65" s="37"/>
      <c r="E65" s="6"/>
      <c r="F65" s="6"/>
      <c r="G65" s="25"/>
      <c r="H65" s="25"/>
      <c r="I65" s="39"/>
      <c r="J65" s="6"/>
      <c r="K65" s="6"/>
      <c r="L65" s="6"/>
      <c r="M65" s="6"/>
      <c r="N65" s="25"/>
      <c r="O65" s="6"/>
      <c r="P65" s="25"/>
      <c r="Q65" s="30">
        <v>0</v>
      </c>
    </row>
    <row r="66" spans="1:17" hidden="1">
      <c r="A66" s="6"/>
      <c r="B66" s="37" t="s">
        <v>23</v>
      </c>
      <c r="C66" s="6"/>
      <c r="D66" s="37"/>
      <c r="E66" s="6"/>
      <c r="F66" s="6"/>
      <c r="G66" s="25"/>
      <c r="H66" s="25"/>
      <c r="I66" s="39"/>
      <c r="J66" s="6"/>
      <c r="K66" s="6"/>
      <c r="L66" s="6"/>
      <c r="M66" s="6"/>
      <c r="N66" s="25"/>
      <c r="O66" s="6"/>
      <c r="P66" s="6"/>
      <c r="Q66" s="30"/>
    </row>
    <row r="67" spans="1:17" hidden="1">
      <c r="A67" s="12"/>
      <c r="B67" s="32" t="s">
        <v>60</v>
      </c>
      <c r="C67" s="13"/>
      <c r="D67" s="13"/>
      <c r="E67" s="13"/>
      <c r="F67" s="13"/>
      <c r="G67" s="30">
        <v>0</v>
      </c>
      <c r="H67" s="30">
        <v>0</v>
      </c>
      <c r="I67" s="30">
        <v>0</v>
      </c>
      <c r="J67" s="20"/>
      <c r="K67" s="20"/>
      <c r="L67" s="20"/>
      <c r="M67" s="20"/>
      <c r="N67" s="30">
        <v>0</v>
      </c>
      <c r="O67" s="30">
        <v>0</v>
      </c>
      <c r="P67" s="30">
        <v>0</v>
      </c>
      <c r="Q67" s="30">
        <v>0</v>
      </c>
    </row>
    <row r="68" spans="1:17" hidden="1">
      <c r="A68" s="112" t="s">
        <v>18</v>
      </c>
      <c r="B68" s="112"/>
      <c r="C68" s="13"/>
      <c r="D68" s="13"/>
      <c r="E68" s="13"/>
      <c r="F68" s="13"/>
      <c r="G68" s="13"/>
      <c r="H68" s="13"/>
      <c r="I68" s="13"/>
      <c r="J68" s="12"/>
      <c r="K68" s="12"/>
      <c r="L68" s="12"/>
      <c r="M68" s="12"/>
      <c r="N68" s="12"/>
      <c r="O68" s="12"/>
      <c r="P68" s="12"/>
      <c r="Q68" s="12"/>
    </row>
    <row r="69" spans="1:17" ht="31.5" hidden="1">
      <c r="A69" s="32"/>
      <c r="B69" s="32" t="s">
        <v>19</v>
      </c>
      <c r="C69" s="13"/>
      <c r="D69" s="13"/>
      <c r="E69" s="13"/>
      <c r="F69" s="13"/>
      <c r="G69" s="13"/>
      <c r="H69" s="13"/>
      <c r="I69" s="13"/>
      <c r="J69" s="12"/>
      <c r="K69" s="12"/>
      <c r="L69" s="12"/>
      <c r="M69" s="12"/>
      <c r="N69" s="12"/>
      <c r="O69" s="12"/>
      <c r="P69" s="12"/>
      <c r="Q69" s="12"/>
    </row>
    <row r="70" spans="1:17" hidden="1">
      <c r="A70" s="12" t="s">
        <v>14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</row>
    <row r="71" spans="1:17" hidden="1">
      <c r="A71" s="2"/>
      <c r="B71" s="14"/>
      <c r="C71" s="14"/>
      <c r="D71" s="40"/>
      <c r="E71" s="40"/>
      <c r="F71" s="40"/>
      <c r="G71" s="40"/>
      <c r="H71" s="40"/>
      <c r="I71" s="40"/>
      <c r="J71" s="14"/>
      <c r="K71" s="14"/>
      <c r="L71" s="14"/>
      <c r="M71" s="14"/>
      <c r="N71" s="2"/>
      <c r="O71" s="2"/>
      <c r="P71" s="2"/>
      <c r="Q71" s="2"/>
    </row>
    <row r="72" spans="1:17" hidden="1">
      <c r="A72" s="2"/>
      <c r="B72" s="43" t="s">
        <v>60</v>
      </c>
      <c r="C72" s="14"/>
      <c r="D72" s="40"/>
      <c r="E72" s="40"/>
      <c r="F72" s="40"/>
      <c r="G72" s="30">
        <v>5.673</v>
      </c>
      <c r="H72" s="30">
        <v>5.673</v>
      </c>
      <c r="I72" s="30">
        <v>0</v>
      </c>
      <c r="J72" s="41"/>
      <c r="K72" s="41"/>
      <c r="L72" s="41"/>
      <c r="M72" s="41"/>
      <c r="N72" s="30">
        <v>5.673</v>
      </c>
      <c r="O72" s="30">
        <v>0</v>
      </c>
      <c r="P72" s="30">
        <v>0</v>
      </c>
      <c r="Q72" s="30">
        <v>5.673</v>
      </c>
    </row>
    <row r="73" spans="1:17" hidden="1"/>
    <row r="74" spans="1:17">
      <c r="A74" s="60"/>
      <c r="B74" s="32" t="s">
        <v>88</v>
      </c>
      <c r="C74" s="60"/>
      <c r="D74" s="58"/>
      <c r="E74" s="58"/>
      <c r="F74" s="58"/>
      <c r="G74" s="30">
        <v>72.261801820000002</v>
      </c>
      <c r="H74" s="30">
        <v>72.261801820000002</v>
      </c>
      <c r="I74" s="30">
        <v>0</v>
      </c>
      <c r="J74" s="60"/>
      <c r="K74" s="60"/>
      <c r="L74" s="60"/>
      <c r="M74" s="60"/>
      <c r="N74" s="30">
        <v>8.2880000000000003</v>
      </c>
      <c r="O74" s="30">
        <v>10.880852388000001</v>
      </c>
      <c r="P74" s="30">
        <v>3.7009999999999996</v>
      </c>
      <c r="Q74" s="30">
        <v>22.869852387999998</v>
      </c>
    </row>
    <row r="76" spans="1:17">
      <c r="A76" s="15"/>
    </row>
    <row r="77" spans="1:17">
      <c r="A77" s="1"/>
      <c r="B77" s="18"/>
      <c r="C77" s="44"/>
      <c r="D77" s="44"/>
      <c r="E77" s="44"/>
      <c r="F77" s="44"/>
      <c r="G77" s="44"/>
      <c r="H77" s="44"/>
      <c r="I77" s="111"/>
      <c r="J77" s="111"/>
      <c r="K77" s="111"/>
      <c r="L77" s="111"/>
    </row>
    <row r="78" spans="1:17" hidden="1">
      <c r="O78" s="10">
        <v>11.16</v>
      </c>
    </row>
    <row r="79" spans="1:17" hidden="1">
      <c r="O79" s="10" t="s">
        <v>69</v>
      </c>
    </row>
  </sheetData>
  <mergeCells count="15">
    <mergeCell ref="E9:E11"/>
    <mergeCell ref="F9:F11"/>
    <mergeCell ref="G9:G10"/>
    <mergeCell ref="H9:H10"/>
    <mergeCell ref="I9:I10"/>
    <mergeCell ref="I77:L77"/>
    <mergeCell ref="A68:B68"/>
    <mergeCell ref="J9:M9"/>
    <mergeCell ref="N9:Q9"/>
    <mergeCell ref="A13:Q13"/>
    <mergeCell ref="A6:Q6"/>
    <mergeCell ref="A9:A11"/>
    <mergeCell ref="B9:B11"/>
    <mergeCell ref="C9:C10"/>
    <mergeCell ref="D9:D10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37"/>
  <sheetViews>
    <sheetView showGridLines="0" view="pageBreakPreview" zoomScale="80" zoomScaleSheetLayoutView="80" workbookViewId="0">
      <selection activeCell="H9" sqref="H9"/>
    </sheetView>
  </sheetViews>
  <sheetFormatPr defaultRowHeight="15.75"/>
  <cols>
    <col min="1" max="1" width="9.25" style="10" bestFit="1" customWidth="1"/>
    <col min="2" max="2" width="55.375" style="10" customWidth="1"/>
    <col min="3" max="3" width="8.125" style="10" bestFit="1" customWidth="1"/>
    <col min="4" max="4" width="9" style="10"/>
    <col min="5" max="5" width="6.875" style="10" customWidth="1"/>
    <col min="6" max="6" width="7.5" style="10" customWidth="1"/>
    <col min="7" max="7" width="8.25" style="10" bestFit="1" customWidth="1"/>
    <col min="8" max="8" width="9.125" style="10" bestFit="1" customWidth="1"/>
    <col min="9" max="9" width="15.625" style="10" customWidth="1"/>
    <col min="10" max="10" width="8.375" style="10" bestFit="1" customWidth="1"/>
    <col min="11" max="11" width="8" style="10" bestFit="1" customWidth="1"/>
    <col min="12" max="12" width="9" style="10"/>
    <col min="13" max="13" width="12.5" style="10" customWidth="1"/>
    <col min="14" max="14" width="8" style="10" customWidth="1"/>
    <col min="15" max="15" width="7.75" style="10" customWidth="1"/>
    <col min="16" max="16" width="14.25" style="10" customWidth="1"/>
    <col min="17" max="17" width="9.125" style="10" customWidth="1"/>
    <col min="18" max="18" width="9.875" style="10" customWidth="1"/>
    <col min="19" max="19" width="12.375" style="16" customWidth="1"/>
    <col min="20" max="20" width="13.25" style="16" customWidth="1"/>
    <col min="21" max="21" width="9.25" style="16" bestFit="1" customWidth="1"/>
    <col min="22" max="22" width="13.375" style="10" customWidth="1"/>
    <col min="23" max="23" width="14.375" style="10" customWidth="1"/>
    <col min="24" max="24" width="6.25" style="10" customWidth="1"/>
    <col min="25" max="31" width="8.75" style="10" customWidth="1"/>
    <col min="32" max="32" width="5.625" style="10" customWidth="1"/>
    <col min="33" max="34" width="8.75" style="10" customWidth="1"/>
    <col min="35" max="35" width="9.25" style="10" customWidth="1"/>
    <col min="36" max="16384" width="9" style="10"/>
  </cols>
  <sheetData>
    <row r="1" spans="1:35" s="63" customFormat="1" ht="26.25">
      <c r="A1" s="10"/>
      <c r="B1" s="10"/>
      <c r="C1" s="10"/>
      <c r="D1" s="10"/>
      <c r="E1" s="10"/>
      <c r="F1" s="80" t="s">
        <v>102</v>
      </c>
      <c r="S1" s="64"/>
      <c r="T1" s="64"/>
      <c r="U1" s="64"/>
      <c r="AI1" s="65" t="s">
        <v>84</v>
      </c>
    </row>
    <row r="2" spans="1:35">
      <c r="F2" s="80" t="s">
        <v>98</v>
      </c>
    </row>
    <row r="3" spans="1:35">
      <c r="F3" s="80" t="s">
        <v>99</v>
      </c>
    </row>
    <row r="4" spans="1:35">
      <c r="F4" s="80" t="s">
        <v>153</v>
      </c>
    </row>
    <row r="5" spans="1:35">
      <c r="F5" s="11"/>
    </row>
    <row r="6" spans="1:35">
      <c r="F6" s="11"/>
    </row>
    <row r="7" spans="1:35" ht="15.75" customHeight="1">
      <c r="A7" s="119" t="s">
        <v>103</v>
      </c>
      <c r="B7" s="119"/>
      <c r="C7" s="119"/>
      <c r="D7" s="119"/>
      <c r="E7" s="119"/>
      <c r="F7" s="119"/>
    </row>
    <row r="8" spans="1:35" ht="16.5" thickBot="1">
      <c r="A8" s="82"/>
      <c r="B8" s="82"/>
      <c r="C8" s="82"/>
      <c r="D8" s="82"/>
      <c r="E8" s="82"/>
      <c r="F8" s="82"/>
    </row>
    <row r="9" spans="1:35" ht="47.25">
      <c r="A9" s="83" t="s">
        <v>10</v>
      </c>
      <c r="B9" s="84" t="s">
        <v>104</v>
      </c>
      <c r="C9" s="84" t="s">
        <v>105</v>
      </c>
      <c r="D9" s="84" t="s">
        <v>106</v>
      </c>
      <c r="E9" s="84" t="s">
        <v>107</v>
      </c>
      <c r="F9" s="85" t="s">
        <v>54</v>
      </c>
    </row>
    <row r="10" spans="1:35">
      <c r="A10" s="86">
        <v>1</v>
      </c>
      <c r="B10" s="3" t="s">
        <v>145</v>
      </c>
      <c r="C10" s="87">
        <v>8.2883200000000006</v>
      </c>
      <c r="D10" s="87">
        <v>10.88078</v>
      </c>
      <c r="E10" s="87">
        <v>3.7004800000000002</v>
      </c>
      <c r="F10" s="88">
        <v>22.869579999999999</v>
      </c>
    </row>
    <row r="11" spans="1:35">
      <c r="A11" s="89" t="s">
        <v>4</v>
      </c>
      <c r="B11" s="13" t="s">
        <v>146</v>
      </c>
      <c r="C11" s="90">
        <v>7.024</v>
      </c>
      <c r="D11" s="90">
        <v>8.8699999999999992</v>
      </c>
      <c r="E11" s="90">
        <v>1.9860000000000002</v>
      </c>
      <c r="F11" s="91">
        <v>17.88</v>
      </c>
    </row>
    <row r="12" spans="1:35">
      <c r="A12" s="89" t="s">
        <v>108</v>
      </c>
      <c r="B12" s="13" t="s">
        <v>147</v>
      </c>
      <c r="C12" s="90">
        <v>7.024</v>
      </c>
      <c r="D12" s="90">
        <v>8.8699999999999992</v>
      </c>
      <c r="E12" s="90">
        <v>1.9860000000000002</v>
      </c>
      <c r="F12" s="91">
        <v>17.88</v>
      </c>
    </row>
    <row r="13" spans="1:35">
      <c r="A13" s="89" t="s">
        <v>109</v>
      </c>
      <c r="B13" s="13" t="s">
        <v>110</v>
      </c>
      <c r="C13" s="92"/>
      <c r="D13" s="92"/>
      <c r="E13" s="92"/>
      <c r="F13" s="93"/>
    </row>
    <row r="14" spans="1:35" ht="31.5">
      <c r="A14" s="89" t="s">
        <v>111</v>
      </c>
      <c r="B14" s="13" t="s">
        <v>112</v>
      </c>
      <c r="C14" s="92"/>
      <c r="D14" s="92"/>
      <c r="E14" s="92"/>
      <c r="F14" s="93"/>
    </row>
    <row r="15" spans="1:35" ht="18" customHeight="1">
      <c r="A15" s="89" t="s">
        <v>113</v>
      </c>
      <c r="B15" s="13" t="s">
        <v>114</v>
      </c>
      <c r="C15" s="92"/>
      <c r="D15" s="92"/>
      <c r="E15" s="92"/>
      <c r="F15" s="93"/>
    </row>
    <row r="16" spans="1:35" ht="20.25" customHeight="1">
      <c r="A16" s="89" t="s">
        <v>115</v>
      </c>
      <c r="B16" s="13" t="s">
        <v>116</v>
      </c>
      <c r="C16" s="92"/>
      <c r="D16" s="92"/>
      <c r="E16" s="92"/>
      <c r="F16" s="93"/>
    </row>
    <row r="17" spans="1:6">
      <c r="A17" s="89" t="s">
        <v>117</v>
      </c>
      <c r="B17" s="13" t="s">
        <v>118</v>
      </c>
      <c r="C17" s="92"/>
      <c r="D17" s="92"/>
      <c r="E17" s="92"/>
      <c r="F17" s="93"/>
    </row>
    <row r="18" spans="1:6">
      <c r="A18" s="89" t="s">
        <v>5</v>
      </c>
      <c r="B18" s="13" t="s">
        <v>148</v>
      </c>
      <c r="C18" s="92">
        <v>0</v>
      </c>
      <c r="D18" s="92">
        <v>0.35099999999999998</v>
      </c>
      <c r="E18" s="92">
        <v>1.1499999999999999</v>
      </c>
      <c r="F18" s="91">
        <v>1.5009999999999999</v>
      </c>
    </row>
    <row r="19" spans="1:6">
      <c r="A19" s="89" t="s">
        <v>119</v>
      </c>
      <c r="B19" s="13" t="s">
        <v>149</v>
      </c>
      <c r="C19" s="94">
        <v>0</v>
      </c>
      <c r="D19" s="94">
        <v>0.35099999999999998</v>
      </c>
      <c r="E19" s="94">
        <v>1.1499999999999999</v>
      </c>
      <c r="F19" s="91">
        <v>1.5009999999999999</v>
      </c>
    </row>
    <row r="20" spans="1:6">
      <c r="A20" s="89" t="s">
        <v>120</v>
      </c>
      <c r="B20" s="13" t="s">
        <v>121</v>
      </c>
      <c r="C20" s="92"/>
      <c r="D20" s="92"/>
      <c r="E20" s="92"/>
      <c r="F20" s="93"/>
    </row>
    <row r="21" spans="1:6" ht="15.75" customHeight="1">
      <c r="A21" s="89" t="s">
        <v>122</v>
      </c>
      <c r="B21" s="13" t="s">
        <v>123</v>
      </c>
      <c r="C21" s="92"/>
      <c r="D21" s="92"/>
      <c r="E21" s="92"/>
      <c r="F21" s="93"/>
    </row>
    <row r="22" spans="1:6">
      <c r="A22" s="89" t="s">
        <v>9</v>
      </c>
      <c r="B22" s="13" t="s">
        <v>124</v>
      </c>
      <c r="C22" s="92">
        <v>1.2643199999999999</v>
      </c>
      <c r="D22" s="92">
        <v>1.65978</v>
      </c>
      <c r="E22" s="92">
        <v>0.56447999999999998</v>
      </c>
      <c r="F22" s="93">
        <v>3.4885800000000002</v>
      </c>
    </row>
    <row r="23" spans="1:6">
      <c r="A23" s="89" t="s">
        <v>11</v>
      </c>
      <c r="B23" s="13" t="s">
        <v>125</v>
      </c>
      <c r="C23" s="58"/>
      <c r="D23" s="58"/>
      <c r="E23" s="58"/>
      <c r="F23" s="95"/>
    </row>
    <row r="24" spans="1:6">
      <c r="A24" s="89" t="s">
        <v>126</v>
      </c>
      <c r="B24" s="13" t="s">
        <v>127</v>
      </c>
      <c r="C24" s="58"/>
      <c r="D24" s="58"/>
      <c r="E24" s="58"/>
      <c r="F24" s="95"/>
    </row>
    <row r="25" spans="1:6">
      <c r="A25" s="89" t="s">
        <v>85</v>
      </c>
      <c r="B25" s="13" t="s">
        <v>128</v>
      </c>
      <c r="C25" s="58"/>
      <c r="D25" s="58"/>
      <c r="E25" s="58"/>
      <c r="F25" s="95"/>
    </row>
    <row r="26" spans="1:6">
      <c r="A26" s="89" t="s">
        <v>6</v>
      </c>
      <c r="B26" s="13" t="s">
        <v>129</v>
      </c>
      <c r="C26" s="58"/>
      <c r="D26" s="58"/>
      <c r="E26" s="58"/>
      <c r="F26" s="95"/>
    </row>
    <row r="27" spans="1:6">
      <c r="A27" s="89" t="s">
        <v>7</v>
      </c>
      <c r="B27" s="13" t="s">
        <v>130</v>
      </c>
      <c r="C27" s="58"/>
      <c r="D27" s="58"/>
      <c r="E27" s="58"/>
      <c r="F27" s="95"/>
    </row>
    <row r="28" spans="1:6">
      <c r="A28" s="89" t="s">
        <v>8</v>
      </c>
      <c r="B28" s="13" t="s">
        <v>131</v>
      </c>
      <c r="C28" s="58"/>
      <c r="D28" s="58"/>
      <c r="E28" s="58"/>
      <c r="F28" s="95"/>
    </row>
    <row r="29" spans="1:6">
      <c r="A29" s="96" t="s">
        <v>132</v>
      </c>
      <c r="B29" s="13" t="s">
        <v>133</v>
      </c>
      <c r="C29" s="58"/>
      <c r="D29" s="58"/>
      <c r="E29" s="58"/>
      <c r="F29" s="95"/>
    </row>
    <row r="30" spans="1:6">
      <c r="A30" s="96" t="s">
        <v>134</v>
      </c>
      <c r="B30" s="13" t="s">
        <v>135</v>
      </c>
      <c r="C30" s="58"/>
      <c r="D30" s="58"/>
      <c r="E30" s="58"/>
      <c r="F30" s="95"/>
    </row>
    <row r="31" spans="1:6">
      <c r="A31" s="89" t="s">
        <v>136</v>
      </c>
      <c r="B31" s="13" t="s">
        <v>137</v>
      </c>
      <c r="C31" s="58"/>
      <c r="D31" s="58"/>
      <c r="E31" s="58"/>
      <c r="F31" s="95"/>
    </row>
    <row r="32" spans="1:6">
      <c r="A32" s="89" t="s">
        <v>138</v>
      </c>
      <c r="B32" s="13" t="s">
        <v>139</v>
      </c>
      <c r="C32" s="58"/>
      <c r="D32" s="58"/>
      <c r="E32" s="58"/>
      <c r="F32" s="95"/>
    </row>
    <row r="33" spans="1:6">
      <c r="A33" s="89" t="s">
        <v>140</v>
      </c>
      <c r="B33" s="13" t="s">
        <v>141</v>
      </c>
      <c r="C33" s="58"/>
      <c r="D33" s="58"/>
      <c r="E33" s="58"/>
      <c r="F33" s="95"/>
    </row>
    <row r="34" spans="1:6">
      <c r="A34" s="97"/>
      <c r="B34" s="3" t="s">
        <v>150</v>
      </c>
      <c r="C34" s="98">
        <v>8.2883200000000006</v>
      </c>
      <c r="D34" s="98">
        <v>10.88078</v>
      </c>
      <c r="E34" s="98">
        <v>3.7004800000000002</v>
      </c>
      <c r="F34" s="99">
        <v>22.869579999999999</v>
      </c>
    </row>
    <row r="35" spans="1:6">
      <c r="A35" s="100"/>
      <c r="B35" s="13" t="s">
        <v>142</v>
      </c>
      <c r="C35" s="58"/>
      <c r="D35" s="58"/>
      <c r="E35" s="58"/>
      <c r="F35" s="95"/>
    </row>
    <row r="36" spans="1:6">
      <c r="A36" s="100"/>
      <c r="B36" s="101" t="s">
        <v>143</v>
      </c>
      <c r="C36" s="58"/>
      <c r="D36" s="58"/>
      <c r="E36" s="58"/>
      <c r="F36" s="95"/>
    </row>
    <row r="37" spans="1:6" ht="16.5" thickBot="1">
      <c r="A37" s="102"/>
      <c r="B37" s="103" t="s">
        <v>144</v>
      </c>
      <c r="C37" s="104"/>
      <c r="D37" s="104"/>
      <c r="E37" s="104"/>
      <c r="F37" s="105"/>
    </row>
  </sheetData>
  <mergeCells count="1">
    <mergeCell ref="A7:F7"/>
  </mergeCells>
  <phoneticPr fontId="0" type="noConversion"/>
  <printOptions horizontalCentered="1"/>
  <pageMargins left="0.78740157480314965" right="0.39370078740157483" top="0.39370078740157483" bottom="0.39370078740157483" header="0" footer="0"/>
  <pageSetup paperSize="9" scale="88" fitToHeight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9"/>
  <sheetViews>
    <sheetView showGridLines="0" tabSelected="1" view="pageBreakPreview" topLeftCell="F1" zoomScale="70" zoomScaleSheetLayoutView="70" workbookViewId="0">
      <selection activeCell="V11" sqref="V11"/>
    </sheetView>
  </sheetViews>
  <sheetFormatPr defaultRowHeight="15.75"/>
  <cols>
    <col min="1" max="1" width="7.25" style="17" customWidth="1"/>
    <col min="2" max="2" width="57.25" style="17" customWidth="1"/>
    <col min="3" max="10" width="9.5" style="17" customWidth="1"/>
    <col min="11" max="11" width="14.25" style="17" customWidth="1"/>
    <col min="12" max="16384" width="9" style="17"/>
  </cols>
  <sheetData>
    <row r="1" spans="1:27" s="64" customFormat="1" ht="21.75" customHeight="1">
      <c r="AA1" s="109" t="s">
        <v>151</v>
      </c>
    </row>
    <row r="2" spans="1:27" s="64" customFormat="1" ht="18.75" customHeight="1">
      <c r="AA2" s="109" t="s">
        <v>98</v>
      </c>
    </row>
    <row r="3" spans="1:27" s="64" customFormat="1" ht="18.75" customHeight="1">
      <c r="AA3" s="110" t="s">
        <v>99</v>
      </c>
    </row>
    <row r="4" spans="1:27" s="64" customFormat="1" ht="26.25">
      <c r="AA4" s="109" t="s">
        <v>153</v>
      </c>
    </row>
    <row r="5" spans="1:27" s="64" customFormat="1" ht="26.25">
      <c r="AA5" s="106"/>
    </row>
    <row r="6" spans="1:27" s="64" customFormat="1" ht="26.25">
      <c r="Q6" s="72"/>
      <c r="R6" s="72"/>
      <c r="S6" s="72"/>
      <c r="AA6" s="107"/>
    </row>
    <row r="7" spans="1:27" s="64" customFormat="1" ht="26.25">
      <c r="A7" s="73"/>
      <c r="C7" s="72"/>
      <c r="Q7" s="72"/>
      <c r="R7" s="72"/>
      <c r="S7" s="72"/>
      <c r="AA7" s="108"/>
    </row>
    <row r="8" spans="1:27" s="16" customFormat="1" ht="20.25">
      <c r="A8" s="125" t="s">
        <v>64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</row>
    <row r="9" spans="1:27" s="16" customFormat="1"/>
    <row r="10" spans="1:27" s="16" customFormat="1" hidden="1">
      <c r="B10" s="45" t="s">
        <v>65</v>
      </c>
      <c r="C10" s="121" t="s">
        <v>66</v>
      </c>
      <c r="D10" s="121"/>
      <c r="E10" s="121"/>
      <c r="F10" s="121"/>
      <c r="G10" s="121"/>
      <c r="H10" s="121"/>
      <c r="I10" s="121"/>
      <c r="J10" s="121"/>
    </row>
    <row r="11" spans="1:27" s="16" customFormat="1"/>
    <row r="12" spans="1:27" s="16" customFormat="1" ht="37.5" customHeight="1">
      <c r="A12" s="118" t="s">
        <v>3</v>
      </c>
      <c r="B12" s="118" t="s">
        <v>67</v>
      </c>
      <c r="C12" s="118" t="s">
        <v>50</v>
      </c>
      <c r="D12" s="118"/>
      <c r="E12" s="118"/>
      <c r="F12" s="118"/>
      <c r="G12" s="118" t="s">
        <v>72</v>
      </c>
      <c r="H12" s="118"/>
      <c r="I12" s="118"/>
      <c r="J12" s="118"/>
      <c r="K12" s="118" t="s">
        <v>77</v>
      </c>
      <c r="L12" s="120" t="s">
        <v>78</v>
      </c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</row>
    <row r="13" spans="1:27" s="16" customFormat="1" ht="28.5" customHeight="1">
      <c r="A13" s="118"/>
      <c r="B13" s="118"/>
      <c r="C13" s="118" t="s">
        <v>75</v>
      </c>
      <c r="D13" s="118"/>
      <c r="E13" s="118"/>
      <c r="F13" s="118"/>
      <c r="G13" s="118" t="s">
        <v>75</v>
      </c>
      <c r="H13" s="118"/>
      <c r="I13" s="118"/>
      <c r="J13" s="118"/>
      <c r="K13" s="118"/>
      <c r="L13" s="120" t="s">
        <v>52</v>
      </c>
      <c r="M13" s="120"/>
      <c r="N13" s="120"/>
      <c r="O13" s="120"/>
      <c r="P13" s="120"/>
      <c r="Q13" s="118" t="s">
        <v>53</v>
      </c>
      <c r="R13" s="118" t="s">
        <v>86</v>
      </c>
      <c r="S13" s="118" t="s">
        <v>54</v>
      </c>
      <c r="T13" s="120" t="s">
        <v>52</v>
      </c>
      <c r="U13" s="120"/>
      <c r="V13" s="120"/>
      <c r="W13" s="120"/>
      <c r="X13" s="120"/>
      <c r="Y13" s="118" t="s">
        <v>53</v>
      </c>
      <c r="Z13" s="118" t="s">
        <v>86</v>
      </c>
      <c r="AA13" s="118" t="s">
        <v>54</v>
      </c>
    </row>
    <row r="14" spans="1:27" s="16" customFormat="1" ht="53.25" customHeight="1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57" t="s">
        <v>80</v>
      </c>
      <c r="M14" s="57" t="s">
        <v>81</v>
      </c>
      <c r="N14" s="57" t="s">
        <v>82</v>
      </c>
      <c r="O14" s="57" t="s">
        <v>83</v>
      </c>
      <c r="P14" s="57" t="s">
        <v>54</v>
      </c>
      <c r="Q14" s="118"/>
      <c r="R14" s="118"/>
      <c r="S14" s="118"/>
      <c r="T14" s="57" t="s">
        <v>80</v>
      </c>
      <c r="U14" s="57" t="s">
        <v>81</v>
      </c>
      <c r="V14" s="57" t="s">
        <v>82</v>
      </c>
      <c r="W14" s="57" t="s">
        <v>83</v>
      </c>
      <c r="X14" s="57" t="s">
        <v>54</v>
      </c>
      <c r="Y14" s="118"/>
      <c r="Z14" s="118"/>
      <c r="AA14" s="118"/>
    </row>
    <row r="15" spans="1:27" s="16" customFormat="1">
      <c r="A15" s="118"/>
      <c r="B15" s="118"/>
      <c r="C15" s="32">
        <v>2012</v>
      </c>
      <c r="D15" s="32">
        <v>2013</v>
      </c>
      <c r="E15" s="32">
        <v>2014</v>
      </c>
      <c r="F15" s="32" t="s">
        <v>54</v>
      </c>
      <c r="G15" s="32">
        <v>2012</v>
      </c>
      <c r="H15" s="32">
        <v>2013</v>
      </c>
      <c r="I15" s="32">
        <v>2014</v>
      </c>
      <c r="J15" s="32" t="s">
        <v>54</v>
      </c>
      <c r="K15" s="32" t="s">
        <v>76</v>
      </c>
      <c r="L15" s="113" t="s">
        <v>79</v>
      </c>
      <c r="M15" s="113"/>
      <c r="N15" s="113"/>
      <c r="O15" s="113"/>
      <c r="P15" s="113"/>
      <c r="Q15" s="113"/>
      <c r="R15" s="113"/>
      <c r="S15" s="113"/>
      <c r="T15" s="113" t="s">
        <v>87</v>
      </c>
      <c r="U15" s="113"/>
      <c r="V15" s="113"/>
      <c r="W15" s="113"/>
      <c r="X15" s="113"/>
      <c r="Y15" s="113"/>
      <c r="Z15" s="113"/>
      <c r="AA15" s="113"/>
    </row>
    <row r="16" spans="1:27" s="16" customFormat="1">
      <c r="A16" s="56">
        <v>1</v>
      </c>
      <c r="B16" s="56">
        <v>2</v>
      </c>
      <c r="C16" s="56">
        <v>3</v>
      </c>
      <c r="D16" s="56">
        <v>4</v>
      </c>
      <c r="E16" s="56">
        <v>5</v>
      </c>
      <c r="F16" s="56">
        <v>6</v>
      </c>
      <c r="G16" s="56">
        <v>7</v>
      </c>
      <c r="H16" s="56">
        <v>8</v>
      </c>
      <c r="I16" s="56">
        <v>9</v>
      </c>
      <c r="J16" s="56">
        <v>10</v>
      </c>
      <c r="K16" s="56">
        <v>11</v>
      </c>
      <c r="L16" s="56">
        <v>12</v>
      </c>
      <c r="M16" s="56">
        <v>13</v>
      </c>
      <c r="N16" s="56">
        <v>14</v>
      </c>
      <c r="O16" s="56">
        <v>15</v>
      </c>
      <c r="P16" s="56">
        <v>16</v>
      </c>
      <c r="Q16" s="56">
        <v>17</v>
      </c>
      <c r="R16" s="56">
        <v>18</v>
      </c>
      <c r="S16" s="56">
        <v>19</v>
      </c>
      <c r="T16" s="56">
        <v>20</v>
      </c>
      <c r="U16" s="56">
        <v>21</v>
      </c>
      <c r="V16" s="56">
        <v>22</v>
      </c>
      <c r="W16" s="56">
        <v>23</v>
      </c>
      <c r="X16" s="56">
        <v>24</v>
      </c>
      <c r="Y16" s="56">
        <v>25</v>
      </c>
      <c r="Z16" s="56">
        <v>26</v>
      </c>
      <c r="AA16" s="56">
        <v>27</v>
      </c>
    </row>
    <row r="17" spans="1:27" s="16" customFormat="1">
      <c r="A17" s="122" t="s">
        <v>29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4"/>
    </row>
    <row r="18" spans="1:27" s="16" customFormat="1" ht="15.75" customHeight="1">
      <c r="A18" s="126" t="s">
        <v>20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8"/>
    </row>
    <row r="19" spans="1:27" s="16" customFormat="1" ht="18.75">
      <c r="A19" s="6"/>
      <c r="B19" s="67" t="s">
        <v>25</v>
      </c>
      <c r="C19" s="5"/>
      <c r="D19" s="5"/>
      <c r="E19" s="5"/>
      <c r="F19" s="66">
        <f>C19+D19+E19</f>
        <v>0</v>
      </c>
      <c r="G19" s="66"/>
      <c r="H19" s="66"/>
      <c r="I19" s="66"/>
      <c r="J19" s="66">
        <f>G19+H19+I19</f>
        <v>0</v>
      </c>
      <c r="K19" s="74">
        <f>2.615/1.18</f>
        <v>2.2161016949152543</v>
      </c>
      <c r="L19" s="75"/>
      <c r="M19" s="75"/>
      <c r="N19" s="75"/>
      <c r="O19" s="75"/>
      <c r="P19" s="75">
        <f>L19+M19+N19+O19</f>
        <v>0</v>
      </c>
      <c r="Q19" s="75"/>
      <c r="R19" s="75"/>
      <c r="S19" s="75">
        <f>P19+Q19+R19</f>
        <v>0</v>
      </c>
      <c r="T19" s="75"/>
      <c r="U19" s="75"/>
      <c r="V19" s="75"/>
      <c r="W19" s="75"/>
      <c r="X19" s="75">
        <f>T19+U19+V19+W19</f>
        <v>0</v>
      </c>
      <c r="Y19" s="75"/>
      <c r="Z19" s="75"/>
      <c r="AA19" s="75">
        <f>X19+Y19+Z19</f>
        <v>0</v>
      </c>
    </row>
    <row r="20" spans="1:27" s="16" customFormat="1" ht="37.5">
      <c r="A20" s="6"/>
      <c r="B20" s="66" t="s">
        <v>30</v>
      </c>
      <c r="C20" s="5"/>
      <c r="D20" s="5"/>
      <c r="E20" s="5"/>
      <c r="F20" s="66">
        <f>C20+D20+E20</f>
        <v>0</v>
      </c>
      <c r="G20" s="66"/>
      <c r="H20" s="66"/>
      <c r="I20" s="66"/>
      <c r="J20" s="66">
        <f>G20+H20+I20</f>
        <v>0</v>
      </c>
      <c r="K20" s="74">
        <f>35.663/1.18</f>
        <v>30.222881355932202</v>
      </c>
      <c r="L20" s="75"/>
      <c r="M20" s="75"/>
      <c r="N20" s="75"/>
      <c r="O20" s="75"/>
      <c r="P20" s="75">
        <f>L20+M20+N20+O20</f>
        <v>0</v>
      </c>
      <c r="Q20" s="75">
        <v>22</v>
      </c>
      <c r="R20" s="75"/>
      <c r="S20" s="75">
        <f>P20+Q20+R20</f>
        <v>22</v>
      </c>
      <c r="T20" s="75"/>
      <c r="U20" s="75"/>
      <c r="V20" s="75"/>
      <c r="W20" s="69">
        <v>3.1789999999999998</v>
      </c>
      <c r="X20" s="75">
        <f>T20+U20+V20+W20</f>
        <v>3.1789999999999998</v>
      </c>
      <c r="Y20" s="75">
        <f>4.8+1.404</f>
        <v>6.2039999999999997</v>
      </c>
      <c r="Z20" s="75"/>
      <c r="AA20" s="75">
        <f>X20+Y20+Z20</f>
        <v>9.3829999999999991</v>
      </c>
    </row>
    <row r="21" spans="1:27" s="16" customFormat="1" ht="37.5">
      <c r="A21" s="6"/>
      <c r="B21" s="67" t="s">
        <v>31</v>
      </c>
      <c r="C21" s="5"/>
      <c r="D21" s="5"/>
      <c r="E21" s="5"/>
      <c r="F21" s="66">
        <f>C21+D21+E21</f>
        <v>0</v>
      </c>
      <c r="G21" s="66"/>
      <c r="H21" s="66"/>
      <c r="I21" s="66"/>
      <c r="J21" s="66">
        <f>G21+H21+I21</f>
        <v>0</v>
      </c>
      <c r="K21" s="74">
        <f>5.711/1.18</f>
        <v>4.8398305084745772</v>
      </c>
      <c r="L21" s="75"/>
      <c r="M21" s="75"/>
      <c r="N21" s="75"/>
      <c r="O21" s="75"/>
      <c r="P21" s="75">
        <f>L21+M21+N21+O21</f>
        <v>0</v>
      </c>
      <c r="Q21" s="75">
        <v>27</v>
      </c>
      <c r="R21" s="75"/>
      <c r="S21" s="75">
        <f>P21+Q21+R21</f>
        <v>27</v>
      </c>
      <c r="T21" s="75"/>
      <c r="U21" s="75"/>
      <c r="V21" s="69">
        <v>4.2770000000000001</v>
      </c>
      <c r="W21" s="75"/>
      <c r="X21" s="75">
        <f>T21+U21+V21+W21</f>
        <v>4.2770000000000001</v>
      </c>
      <c r="Y21" s="75"/>
      <c r="Z21" s="75"/>
      <c r="AA21" s="75">
        <f>X21+Y21+Z21</f>
        <v>4.2770000000000001</v>
      </c>
    </row>
    <row r="22" spans="1:27" s="16" customFormat="1" ht="18.75">
      <c r="A22" s="6"/>
      <c r="B22" s="67" t="s">
        <v>70</v>
      </c>
      <c r="C22" s="5"/>
      <c r="D22" s="5"/>
      <c r="E22" s="5"/>
      <c r="F22" s="66">
        <f>C22+D22+E22</f>
        <v>0</v>
      </c>
      <c r="G22" s="66"/>
      <c r="H22" s="66"/>
      <c r="I22" s="66"/>
      <c r="J22" s="66">
        <f>G22+H22+I22</f>
        <v>0</v>
      </c>
      <c r="K22" s="74">
        <f>0.075/1.18</f>
        <v>6.3559322033898302E-2</v>
      </c>
      <c r="L22" s="75"/>
      <c r="M22" s="75"/>
      <c r="N22" s="75"/>
      <c r="O22" s="75"/>
      <c r="P22" s="75">
        <f>L22+M22+N22+O22</f>
        <v>0</v>
      </c>
      <c r="Q22" s="75"/>
      <c r="R22" s="75"/>
      <c r="S22" s="75">
        <f>P22+Q22+R22</f>
        <v>0</v>
      </c>
      <c r="T22" s="75"/>
      <c r="U22" s="75"/>
      <c r="V22" s="75"/>
      <c r="W22" s="75">
        <v>7.4999999999999997E-2</v>
      </c>
      <c r="X22" s="75">
        <f>T22+U22+V22+W22</f>
        <v>7.4999999999999997E-2</v>
      </c>
      <c r="Y22" s="75"/>
      <c r="Z22" s="75"/>
      <c r="AA22" s="75">
        <f>X22+Y22+Z22</f>
        <v>7.4999999999999997E-2</v>
      </c>
    </row>
    <row r="23" spans="1:27" s="16" customFormat="1" ht="18.75">
      <c r="A23" s="6"/>
      <c r="B23" s="67" t="s">
        <v>73</v>
      </c>
      <c r="C23" s="5"/>
      <c r="D23" s="5"/>
      <c r="E23" s="5"/>
      <c r="F23" s="66">
        <f>C23+D23+E23</f>
        <v>0</v>
      </c>
      <c r="G23" s="66"/>
      <c r="H23" s="66"/>
      <c r="I23" s="66"/>
      <c r="J23" s="66">
        <f>G23+H23+I23</f>
        <v>0</v>
      </c>
      <c r="K23" s="74">
        <f>2.883/1.18</f>
        <v>2.4432203389830511</v>
      </c>
      <c r="L23" s="75"/>
      <c r="M23" s="75"/>
      <c r="N23" s="75"/>
      <c r="O23" s="75">
        <v>4</v>
      </c>
      <c r="P23" s="75">
        <f>L23+M23+N23+O23</f>
        <v>4</v>
      </c>
      <c r="Q23" s="75"/>
      <c r="R23" s="75"/>
      <c r="S23" s="75">
        <f>P23+Q23+R23</f>
        <v>4</v>
      </c>
      <c r="T23" s="75"/>
      <c r="U23" s="75"/>
      <c r="V23" s="75"/>
      <c r="W23" s="75">
        <v>2</v>
      </c>
      <c r="X23" s="75">
        <f>T23+U23+V23+W23</f>
        <v>2</v>
      </c>
      <c r="Y23" s="75"/>
      <c r="Z23" s="75"/>
      <c r="AA23" s="75">
        <f>X23+Y23+Z23</f>
        <v>2</v>
      </c>
    </row>
    <row r="24" spans="1:27" s="16" customFormat="1">
      <c r="A24" s="122" t="s">
        <v>2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4"/>
    </row>
    <row r="25" spans="1:27" s="16" customFormat="1" ht="45" hidden="1">
      <c r="A25" s="22">
        <v>1</v>
      </c>
      <c r="B25" s="23" t="s">
        <v>0</v>
      </c>
      <c r="C25" s="5" t="e">
        <f>D25+F25+#REF!+#REF!</f>
        <v>#REF!</v>
      </c>
      <c r="D25" s="5"/>
      <c r="E25" s="5"/>
      <c r="F25" s="5"/>
      <c r="G25" s="5" t="e">
        <f>H25+J25+#REF!+#REF!</f>
        <v>#REF!</v>
      </c>
      <c r="H25" s="5"/>
      <c r="I25" s="5"/>
      <c r="J25" s="5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</row>
    <row r="26" spans="1:27" s="16" customFormat="1" hidden="1">
      <c r="A26" s="22">
        <v>1</v>
      </c>
      <c r="B26" s="23" t="s">
        <v>41</v>
      </c>
      <c r="C26" s="51" t="e">
        <f>D26+F26+#REF!+#REF!</f>
        <v>#REF!</v>
      </c>
      <c r="D26" s="5"/>
      <c r="E26" s="5"/>
      <c r="F26" s="52">
        <f>15.58163999/2</f>
        <v>7.7908199949999997</v>
      </c>
      <c r="G26" s="51" t="e">
        <f>H26+J26+#REF!+#REF!</f>
        <v>#REF!</v>
      </c>
      <c r="H26" s="5"/>
      <c r="I26" s="5"/>
      <c r="J26" s="52">
        <f>15.58163999/2</f>
        <v>7.7908199949999997</v>
      </c>
      <c r="K26" s="58" t="s">
        <v>43</v>
      </c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</row>
    <row r="27" spans="1:27" s="16" customFormat="1" hidden="1">
      <c r="A27" s="22">
        <v>2</v>
      </c>
      <c r="B27" s="23" t="s">
        <v>1</v>
      </c>
      <c r="C27" s="5" t="e">
        <f>D27+F27+#REF!+#REF!</f>
        <v>#REF!</v>
      </c>
      <c r="D27" s="5"/>
      <c r="E27" s="5"/>
      <c r="F27" s="5"/>
      <c r="G27" s="5" t="e">
        <f>H27+J27+#REF!+#REF!</f>
        <v>#REF!</v>
      </c>
      <c r="H27" s="5"/>
      <c r="I27" s="5"/>
      <c r="J27" s="5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</row>
    <row r="28" spans="1:27" s="16" customFormat="1" ht="37.5">
      <c r="A28" s="22"/>
      <c r="B28" s="68" t="s">
        <v>74</v>
      </c>
      <c r="C28" s="5"/>
      <c r="D28" s="5"/>
      <c r="E28" s="5"/>
      <c r="F28" s="66">
        <f>C28+D28+E28</f>
        <v>0</v>
      </c>
      <c r="G28" s="66"/>
      <c r="H28" s="66"/>
      <c r="I28" s="66"/>
      <c r="J28" s="66">
        <f>G28+H28+I28</f>
        <v>0</v>
      </c>
      <c r="K28" s="74">
        <f>0.933/1.18</f>
        <v>0.79067796610169505</v>
      </c>
      <c r="L28" s="75"/>
      <c r="M28" s="75"/>
      <c r="N28" s="75"/>
      <c r="O28" s="75"/>
      <c r="P28" s="75">
        <f>L28+M28+N28+O28</f>
        <v>0</v>
      </c>
      <c r="Q28" s="75"/>
      <c r="R28" s="75"/>
      <c r="S28" s="75">
        <f>P28+Q28+R28</f>
        <v>0</v>
      </c>
      <c r="T28" s="75"/>
      <c r="U28" s="75"/>
      <c r="V28" s="75">
        <v>0</v>
      </c>
      <c r="W28" s="75"/>
      <c r="X28" s="75">
        <f>T28+U28+V28+W28</f>
        <v>0</v>
      </c>
      <c r="Y28" s="75"/>
      <c r="Z28" s="75"/>
      <c r="AA28" s="75">
        <f>X28+Y28+Z28</f>
        <v>0</v>
      </c>
    </row>
    <row r="29" spans="1:27" s="16" customFormat="1">
      <c r="A29" s="122" t="s">
        <v>27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4"/>
    </row>
    <row r="30" spans="1:27" s="16" customFormat="1" ht="37.5">
      <c r="A30" s="53"/>
      <c r="B30" s="67" t="s">
        <v>33</v>
      </c>
      <c r="C30" s="5"/>
      <c r="D30" s="5"/>
      <c r="E30" s="5"/>
      <c r="F30" s="66">
        <f>C30+D30+E30</f>
        <v>0</v>
      </c>
      <c r="G30" s="66"/>
      <c r="H30" s="66"/>
      <c r="I30" s="66"/>
      <c r="J30" s="66">
        <f>G30+H30+I30</f>
        <v>0</v>
      </c>
      <c r="K30" s="74">
        <f>15.08/1.18</f>
        <v>12.779661016949154</v>
      </c>
      <c r="L30" s="75"/>
      <c r="M30" s="75"/>
      <c r="N30" s="75"/>
      <c r="O30" s="75"/>
      <c r="P30" s="75">
        <f>L30+M30+N30+O30</f>
        <v>0</v>
      </c>
      <c r="Q30" s="75">
        <v>2</v>
      </c>
      <c r="R30" s="75"/>
      <c r="S30" s="75">
        <f>P30+Q30+R30</f>
        <v>2</v>
      </c>
      <c r="T30" s="75"/>
      <c r="U30" s="75"/>
      <c r="V30" s="69">
        <v>1.35</v>
      </c>
      <c r="W30" s="75"/>
      <c r="X30" s="75">
        <f>T30+U30+V30+W30</f>
        <v>1.35</v>
      </c>
      <c r="Y30" s="75">
        <f>1.35+1.622</f>
        <v>2.9720000000000004</v>
      </c>
      <c r="Z30" s="75"/>
      <c r="AA30" s="75">
        <f>X30+Y30+Z30</f>
        <v>4.322000000000001</v>
      </c>
    </row>
    <row r="31" spans="1:27" s="16" customFormat="1" hidden="1">
      <c r="A31" s="122" t="s">
        <v>28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4"/>
    </row>
    <row r="32" spans="1:27" s="16" customFormat="1" hidden="1">
      <c r="A32" s="122" t="s">
        <v>20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4"/>
    </row>
    <row r="33" spans="1:27" hidden="1">
      <c r="A33" s="9"/>
      <c r="B33" s="33" t="s">
        <v>34</v>
      </c>
      <c r="C33" s="8"/>
      <c r="D33" s="8"/>
      <c r="E33" s="8"/>
      <c r="F33" s="8">
        <f t="shared" ref="F33:F39" si="0">C33+D33+E33</f>
        <v>0</v>
      </c>
      <c r="G33" s="8"/>
      <c r="H33" s="8"/>
      <c r="I33" s="8"/>
      <c r="J33" s="8">
        <f t="shared" ref="J33:J39" si="1">G33+H33+I33</f>
        <v>0</v>
      </c>
      <c r="K33" s="62">
        <f>0.887/1.18</f>
        <v>0.75169491525423737</v>
      </c>
      <c r="L33" s="59"/>
      <c r="M33" s="59"/>
      <c r="N33" s="59"/>
      <c r="O33" s="59"/>
      <c r="P33" s="59">
        <f t="shared" ref="P33:P39" si="2">L33+M33+N33+O33</f>
        <v>0</v>
      </c>
      <c r="Q33" s="59"/>
      <c r="R33" s="59"/>
      <c r="S33" s="59">
        <f t="shared" ref="S33:S39" si="3">P33+Q33+R33</f>
        <v>0</v>
      </c>
      <c r="T33" s="59"/>
      <c r="U33" s="59"/>
      <c r="V33" s="59"/>
      <c r="W33" s="59"/>
      <c r="X33" s="59">
        <f t="shared" ref="X33:X39" si="4">T33+U33+V33+W33</f>
        <v>0</v>
      </c>
      <c r="Y33" s="59"/>
      <c r="Z33" s="59"/>
      <c r="AA33" s="59">
        <f t="shared" ref="AA33:AA39" si="5">X33+Y33+Z33</f>
        <v>0</v>
      </c>
    </row>
    <row r="34" spans="1:27" hidden="1">
      <c r="A34" s="9"/>
      <c r="B34" s="33" t="s">
        <v>35</v>
      </c>
      <c r="C34" s="8"/>
      <c r="D34" s="8"/>
      <c r="E34" s="8"/>
      <c r="F34" s="8">
        <f t="shared" si="0"/>
        <v>0</v>
      </c>
      <c r="G34" s="8"/>
      <c r="H34" s="8"/>
      <c r="I34" s="8"/>
      <c r="J34" s="8">
        <f t="shared" si="1"/>
        <v>0</v>
      </c>
      <c r="K34" s="62">
        <f>0.887/1.18</f>
        <v>0.75169491525423737</v>
      </c>
      <c r="L34" s="59"/>
      <c r="M34" s="59"/>
      <c r="N34" s="59"/>
      <c r="O34" s="59"/>
      <c r="P34" s="59">
        <f t="shared" si="2"/>
        <v>0</v>
      </c>
      <c r="Q34" s="59"/>
      <c r="R34" s="59"/>
      <c r="S34" s="59">
        <f t="shared" si="3"/>
        <v>0</v>
      </c>
      <c r="T34" s="59"/>
      <c r="U34" s="59"/>
      <c r="V34" s="59"/>
      <c r="W34" s="59"/>
      <c r="X34" s="59">
        <f t="shared" si="4"/>
        <v>0</v>
      </c>
      <c r="Y34" s="59"/>
      <c r="Z34" s="59"/>
      <c r="AA34" s="59">
        <f t="shared" si="5"/>
        <v>0</v>
      </c>
    </row>
    <row r="35" spans="1:27" hidden="1">
      <c r="A35" s="9"/>
      <c r="B35" s="33" t="s">
        <v>36</v>
      </c>
      <c r="C35" s="8"/>
      <c r="D35" s="8"/>
      <c r="E35" s="8"/>
      <c r="F35" s="8">
        <f t="shared" si="0"/>
        <v>0</v>
      </c>
      <c r="G35" s="8"/>
      <c r="H35" s="8"/>
      <c r="I35" s="8"/>
      <c r="J35" s="8">
        <f t="shared" si="1"/>
        <v>0</v>
      </c>
      <c r="K35" s="62">
        <f>1.016/1.18</f>
        <v>0.86101694915254245</v>
      </c>
      <c r="L35" s="59"/>
      <c r="M35" s="59"/>
      <c r="N35" s="59"/>
      <c r="O35" s="59"/>
      <c r="P35" s="59">
        <f t="shared" si="2"/>
        <v>0</v>
      </c>
      <c r="Q35" s="59"/>
      <c r="R35" s="59"/>
      <c r="S35" s="59">
        <f t="shared" si="3"/>
        <v>0</v>
      </c>
      <c r="T35" s="59"/>
      <c r="U35" s="59"/>
      <c r="V35" s="59"/>
      <c r="W35" s="59"/>
      <c r="X35" s="59">
        <f t="shared" si="4"/>
        <v>0</v>
      </c>
      <c r="Y35" s="59"/>
      <c r="Z35" s="59"/>
      <c r="AA35" s="59">
        <f t="shared" si="5"/>
        <v>0</v>
      </c>
    </row>
    <row r="36" spans="1:27" hidden="1">
      <c r="A36" s="9">
        <v>4</v>
      </c>
      <c r="B36" s="33" t="s">
        <v>37</v>
      </c>
      <c r="C36" s="8"/>
      <c r="D36" s="8"/>
      <c r="E36" s="8"/>
      <c r="F36" s="8">
        <f t="shared" si="0"/>
        <v>0</v>
      </c>
      <c r="G36" s="8"/>
      <c r="H36" s="8"/>
      <c r="I36" s="8"/>
      <c r="J36" s="8">
        <f t="shared" si="1"/>
        <v>0</v>
      </c>
      <c r="K36" s="59"/>
      <c r="L36" s="59"/>
      <c r="M36" s="59"/>
      <c r="N36" s="59"/>
      <c r="O36" s="59"/>
      <c r="P36" s="59">
        <f t="shared" si="2"/>
        <v>0</v>
      </c>
      <c r="Q36" s="59"/>
      <c r="R36" s="59"/>
      <c r="S36" s="59">
        <f t="shared" si="3"/>
        <v>0</v>
      </c>
      <c r="T36" s="59"/>
      <c r="U36" s="59"/>
      <c r="V36" s="59"/>
      <c r="W36" s="59"/>
      <c r="X36" s="59">
        <f t="shared" si="4"/>
        <v>0</v>
      </c>
      <c r="Y36" s="59"/>
      <c r="Z36" s="59"/>
      <c r="AA36" s="59">
        <f t="shared" si="5"/>
        <v>0</v>
      </c>
    </row>
    <row r="37" spans="1:27" hidden="1">
      <c r="A37" s="9">
        <v>5</v>
      </c>
      <c r="B37" s="33" t="s">
        <v>38</v>
      </c>
      <c r="C37" s="8"/>
      <c r="D37" s="8"/>
      <c r="E37" s="8"/>
      <c r="F37" s="8">
        <f t="shared" si="0"/>
        <v>0</v>
      </c>
      <c r="G37" s="8"/>
      <c r="H37" s="8"/>
      <c r="I37" s="8"/>
      <c r="J37" s="8">
        <f t="shared" si="1"/>
        <v>0</v>
      </c>
      <c r="K37" s="59"/>
      <c r="L37" s="59"/>
      <c r="M37" s="59"/>
      <c r="N37" s="59"/>
      <c r="O37" s="59"/>
      <c r="P37" s="59">
        <f t="shared" si="2"/>
        <v>0</v>
      </c>
      <c r="Q37" s="59"/>
      <c r="R37" s="59"/>
      <c r="S37" s="59">
        <f t="shared" si="3"/>
        <v>0</v>
      </c>
      <c r="T37" s="59"/>
      <c r="U37" s="59"/>
      <c r="V37" s="59"/>
      <c r="W37" s="59"/>
      <c r="X37" s="59">
        <f t="shared" si="4"/>
        <v>0</v>
      </c>
      <c r="Y37" s="59"/>
      <c r="Z37" s="59"/>
      <c r="AA37" s="59">
        <f t="shared" si="5"/>
        <v>0</v>
      </c>
    </row>
    <row r="38" spans="1:27" hidden="1">
      <c r="A38" s="9">
        <v>6</v>
      </c>
      <c r="B38" s="33" t="s">
        <v>39</v>
      </c>
      <c r="C38" s="8"/>
      <c r="D38" s="8"/>
      <c r="E38" s="8"/>
      <c r="F38" s="8">
        <f t="shared" si="0"/>
        <v>0</v>
      </c>
      <c r="G38" s="8"/>
      <c r="H38" s="8"/>
      <c r="I38" s="8"/>
      <c r="J38" s="8">
        <f t="shared" si="1"/>
        <v>0</v>
      </c>
      <c r="K38" s="59"/>
      <c r="L38" s="59"/>
      <c r="M38" s="59"/>
      <c r="N38" s="59"/>
      <c r="O38" s="59"/>
      <c r="P38" s="59">
        <f t="shared" si="2"/>
        <v>0</v>
      </c>
      <c r="Q38" s="59"/>
      <c r="R38" s="59"/>
      <c r="S38" s="59">
        <f t="shared" si="3"/>
        <v>0</v>
      </c>
      <c r="T38" s="59"/>
      <c r="U38" s="59"/>
      <c r="V38" s="59"/>
      <c r="W38" s="59"/>
      <c r="X38" s="59">
        <f t="shared" si="4"/>
        <v>0</v>
      </c>
      <c r="Y38" s="59"/>
      <c r="Z38" s="59"/>
      <c r="AA38" s="59">
        <f t="shared" si="5"/>
        <v>0</v>
      </c>
    </row>
    <row r="39" spans="1:27" ht="45" hidden="1">
      <c r="A39" s="9">
        <v>7</v>
      </c>
      <c r="B39" s="33" t="s">
        <v>40</v>
      </c>
      <c r="C39" s="8"/>
      <c r="D39" s="8"/>
      <c r="E39" s="8"/>
      <c r="F39" s="8">
        <f t="shared" si="0"/>
        <v>0</v>
      </c>
      <c r="G39" s="8"/>
      <c r="H39" s="8"/>
      <c r="I39" s="8"/>
      <c r="J39" s="8">
        <f t="shared" si="1"/>
        <v>0</v>
      </c>
      <c r="K39" s="59"/>
      <c r="L39" s="59"/>
      <c r="M39" s="59"/>
      <c r="N39" s="59"/>
      <c r="O39" s="59"/>
      <c r="P39" s="59">
        <f t="shared" si="2"/>
        <v>0</v>
      </c>
      <c r="Q39" s="59"/>
      <c r="R39" s="59"/>
      <c r="S39" s="59">
        <f t="shared" si="3"/>
        <v>0</v>
      </c>
      <c r="T39" s="59"/>
      <c r="U39" s="59"/>
      <c r="V39" s="59"/>
      <c r="W39" s="59"/>
      <c r="X39" s="59">
        <f t="shared" si="4"/>
        <v>0</v>
      </c>
      <c r="Y39" s="59"/>
      <c r="Z39" s="59"/>
      <c r="AA39" s="59">
        <f t="shared" si="5"/>
        <v>0</v>
      </c>
    </row>
    <row r="40" spans="1:27" s="16" customFormat="1" hidden="1">
      <c r="A40" s="122" t="s">
        <v>26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4"/>
    </row>
    <row r="41" spans="1:27" s="16" customFormat="1" hidden="1">
      <c r="A41" s="122" t="s">
        <v>21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4"/>
    </row>
    <row r="42" spans="1:27" s="16" customFormat="1" hidden="1">
      <c r="A42" s="22"/>
      <c r="B42" s="21"/>
      <c r="C42" s="51"/>
      <c r="D42" s="5"/>
      <c r="E42" s="5"/>
      <c r="F42" s="5">
        <f>C42+D42+E42</f>
        <v>0</v>
      </c>
      <c r="G42" s="51"/>
      <c r="H42" s="5"/>
      <c r="I42" s="5"/>
      <c r="J42" s="5">
        <f>G42+H42+I42</f>
        <v>0</v>
      </c>
      <c r="K42" s="58"/>
      <c r="L42" s="58"/>
      <c r="M42" s="58"/>
      <c r="N42" s="58"/>
      <c r="O42" s="58"/>
      <c r="P42" s="58">
        <f>L42+M42+N42+O42</f>
        <v>0</v>
      </c>
      <c r="Q42" s="58"/>
      <c r="R42" s="58"/>
      <c r="S42" s="58">
        <f>P42+Q42+R42</f>
        <v>0</v>
      </c>
      <c r="T42" s="58"/>
      <c r="U42" s="58"/>
      <c r="V42" s="58"/>
      <c r="W42" s="58"/>
      <c r="X42" s="58">
        <f>T42+U42+V42+W42</f>
        <v>0</v>
      </c>
      <c r="Y42" s="58"/>
      <c r="Z42" s="58"/>
      <c r="AA42" s="58">
        <f>X42+Y42+Z42</f>
        <v>0</v>
      </c>
    </row>
    <row r="43" spans="1:27" s="16" customFormat="1" hidden="1">
      <c r="A43" s="22"/>
      <c r="B43" s="21"/>
      <c r="C43" s="5"/>
      <c r="D43" s="5"/>
      <c r="E43" s="5"/>
      <c r="F43" s="5">
        <f>C43+D43+E43</f>
        <v>0</v>
      </c>
      <c r="G43" s="5"/>
      <c r="H43" s="5"/>
      <c r="I43" s="5"/>
      <c r="J43" s="5">
        <f>G43+H43+I43</f>
        <v>0</v>
      </c>
      <c r="K43" s="58"/>
      <c r="L43" s="58"/>
      <c r="M43" s="58"/>
      <c r="N43" s="58"/>
      <c r="O43" s="58"/>
      <c r="P43" s="58">
        <f>L43+M43+N43+O43</f>
        <v>0</v>
      </c>
      <c r="Q43" s="58"/>
      <c r="R43" s="58"/>
      <c r="S43" s="58">
        <f>P43+Q43+R43</f>
        <v>0</v>
      </c>
      <c r="T43" s="58"/>
      <c r="U43" s="58"/>
      <c r="V43" s="58"/>
      <c r="W43" s="58"/>
      <c r="X43" s="58">
        <f>T43+U43+V43+W43</f>
        <v>0</v>
      </c>
      <c r="Y43" s="58"/>
      <c r="Z43" s="58"/>
      <c r="AA43" s="58">
        <f>X43+Y43+Z43</f>
        <v>0</v>
      </c>
    </row>
    <row r="44" spans="1:27" s="16" customFormat="1" hidden="1">
      <c r="A44" s="22"/>
      <c r="B44" s="21"/>
      <c r="C44" s="5"/>
      <c r="D44" s="5"/>
      <c r="E44" s="5"/>
      <c r="F44" s="5">
        <f>C44+D44+E44</f>
        <v>0</v>
      </c>
      <c r="G44" s="5"/>
      <c r="H44" s="5"/>
      <c r="I44" s="5"/>
      <c r="J44" s="5">
        <f>G44+H44+I44</f>
        <v>0</v>
      </c>
      <c r="K44" s="58"/>
      <c r="L44" s="58"/>
      <c r="M44" s="58"/>
      <c r="N44" s="58"/>
      <c r="O44" s="58"/>
      <c r="P44" s="58">
        <f>L44+M44+N44+O44</f>
        <v>0</v>
      </c>
      <c r="Q44" s="58"/>
      <c r="R44" s="58"/>
      <c r="S44" s="58">
        <f>P44+Q44+R44</f>
        <v>0</v>
      </c>
      <c r="T44" s="58"/>
      <c r="U44" s="58"/>
      <c r="V44" s="58"/>
      <c r="W44" s="58"/>
      <c r="X44" s="58">
        <f>T44+U44+V44+W44</f>
        <v>0</v>
      </c>
      <c r="Y44" s="58"/>
      <c r="Z44" s="58"/>
      <c r="AA44" s="58">
        <f>X44+Y44+Z44</f>
        <v>0</v>
      </c>
    </row>
    <row r="45" spans="1:27" s="16" customFormat="1" hidden="1">
      <c r="A45" s="22"/>
      <c r="B45" s="21"/>
      <c r="C45" s="5"/>
      <c r="D45" s="5"/>
      <c r="E45" s="5"/>
      <c r="F45" s="5">
        <f>C45+D45+E45</f>
        <v>0</v>
      </c>
      <c r="G45" s="5"/>
      <c r="H45" s="5"/>
      <c r="I45" s="5"/>
      <c r="J45" s="5">
        <f>G45+H45+I45</f>
        <v>0</v>
      </c>
      <c r="K45" s="58"/>
      <c r="L45" s="58"/>
      <c r="M45" s="58"/>
      <c r="N45" s="58"/>
      <c r="O45" s="58"/>
      <c r="P45" s="58">
        <f>L45+M45+N45+O45</f>
        <v>0</v>
      </c>
      <c r="Q45" s="58"/>
      <c r="R45" s="58"/>
      <c r="S45" s="58">
        <f>P45+Q45+R45</f>
        <v>0</v>
      </c>
      <c r="T45" s="58"/>
      <c r="U45" s="58"/>
      <c r="V45" s="58"/>
      <c r="W45" s="58"/>
      <c r="X45" s="58">
        <f>T45+U45+V45+W45</f>
        <v>0</v>
      </c>
      <c r="Y45" s="58"/>
      <c r="Z45" s="58"/>
      <c r="AA45" s="58">
        <f>X45+Y45+Z45</f>
        <v>0</v>
      </c>
    </row>
    <row r="46" spans="1:27" hidden="1">
      <c r="A46" s="35"/>
      <c r="B46" s="34" t="s">
        <v>42</v>
      </c>
      <c r="C46" s="8"/>
      <c r="D46" s="8"/>
      <c r="E46" s="8"/>
      <c r="F46" s="8">
        <f>C46+D46+E46</f>
        <v>0</v>
      </c>
      <c r="G46" s="8"/>
      <c r="H46" s="8"/>
      <c r="I46" s="8"/>
      <c r="J46" s="8">
        <f>G46+H46+I46</f>
        <v>0</v>
      </c>
      <c r="K46" s="62">
        <f>2.883/1.18</f>
        <v>2.4432203389830511</v>
      </c>
      <c r="L46" s="59"/>
      <c r="M46" s="59"/>
      <c r="N46" s="59"/>
      <c r="O46" s="59"/>
      <c r="P46" s="59">
        <f>L46+M46+N46+O46</f>
        <v>0</v>
      </c>
      <c r="Q46" s="59"/>
      <c r="R46" s="59"/>
      <c r="S46" s="59">
        <f>P46+Q46+R46</f>
        <v>0</v>
      </c>
      <c r="T46" s="59"/>
      <c r="U46" s="59"/>
      <c r="V46" s="59"/>
      <c r="W46" s="59"/>
      <c r="X46" s="59">
        <f>T46+U46+V46+W46</f>
        <v>0</v>
      </c>
      <c r="Y46" s="59"/>
      <c r="Z46" s="59"/>
      <c r="AA46" s="59">
        <f>X46+Y46+Z46</f>
        <v>0</v>
      </c>
    </row>
    <row r="47" spans="1:27" s="16" customFormat="1">
      <c r="A47" s="54"/>
      <c r="B47" s="55"/>
      <c r="C47" s="55"/>
      <c r="D47" s="55"/>
      <c r="E47" s="55"/>
      <c r="F47" s="55"/>
      <c r="G47" s="55"/>
      <c r="H47" s="55"/>
      <c r="I47" s="55"/>
      <c r="J47" s="55"/>
    </row>
    <row r="48" spans="1:27" s="16" customFormat="1"/>
    <row r="49" spans="1:28" s="16" customFormat="1"/>
    <row r="50" spans="1:28" s="16" customFormat="1">
      <c r="AB50" s="61"/>
    </row>
    <row r="51" spans="1:28" s="16" customFormat="1">
      <c r="AB51" s="61"/>
    </row>
    <row r="52" spans="1:28" s="16" customFormat="1"/>
    <row r="53" spans="1:28" s="16" customFormat="1"/>
    <row r="54" spans="1:28" s="16" customFormat="1"/>
    <row r="55" spans="1:28" s="16" customFormat="1"/>
    <row r="56" spans="1:28" s="16" customFormat="1"/>
    <row r="57" spans="1:28" s="16" customFormat="1"/>
    <row r="58" spans="1:28" s="16" customFormat="1"/>
    <row r="59" spans="1:28" s="64" customFormat="1" ht="48" customHeight="1">
      <c r="A59" s="70"/>
      <c r="B59" s="71"/>
      <c r="C59" s="71"/>
      <c r="D59" s="71"/>
      <c r="E59" s="71"/>
      <c r="F59" s="71"/>
      <c r="G59" s="71"/>
      <c r="H59" s="71"/>
      <c r="I59" s="71"/>
      <c r="J59" s="71"/>
    </row>
  </sheetData>
  <mergeCells count="28">
    <mergeCell ref="A29:AA29"/>
    <mergeCell ref="A31:AA31"/>
    <mergeCell ref="A32:AA32"/>
    <mergeCell ref="S13:S14"/>
    <mergeCell ref="K12:K14"/>
    <mergeCell ref="G13:J14"/>
    <mergeCell ref="L12:AA12"/>
    <mergeCell ref="L13:P13"/>
    <mergeCell ref="L15:S15"/>
    <mergeCell ref="A40:AA40"/>
    <mergeCell ref="A41:AA41"/>
    <mergeCell ref="A8:AA8"/>
    <mergeCell ref="Z13:Z14"/>
    <mergeCell ref="A17:AA17"/>
    <mergeCell ref="A18:AA18"/>
    <mergeCell ref="A24:AA24"/>
    <mergeCell ref="AA13:AA14"/>
    <mergeCell ref="Q13:Q14"/>
    <mergeCell ref="R13:R14"/>
    <mergeCell ref="T13:X13"/>
    <mergeCell ref="T15:AA15"/>
    <mergeCell ref="C10:J10"/>
    <mergeCell ref="A12:A15"/>
    <mergeCell ref="B12:B15"/>
    <mergeCell ref="C12:F12"/>
    <mergeCell ref="G12:J12"/>
    <mergeCell ref="C13:F14"/>
    <mergeCell ref="Y13:Y14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Приложение №1</vt:lpstr>
      <vt:lpstr>Приложение №2</vt:lpstr>
      <vt:lpstr>Приложение №3</vt:lpstr>
      <vt:lpstr>'Приложение №1'!Print_Area</vt:lpstr>
      <vt:lpstr>'Приложение №2'!Print_Area</vt:lpstr>
      <vt:lpstr>'Приложение №3'!Print_Area</vt:lpstr>
    </vt:vector>
  </TitlesOfParts>
  <Company>Datanium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neznanov</cp:lastModifiedBy>
  <cp:lastPrinted>2012-12-29T10:29:42Z</cp:lastPrinted>
  <dcterms:created xsi:type="dcterms:W3CDTF">2009-07-27T10:10:26Z</dcterms:created>
  <dcterms:modified xsi:type="dcterms:W3CDTF">2013-01-04T08:10:39Z</dcterms:modified>
</cp:coreProperties>
</file>